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65401" windowWidth="12195" windowHeight="7995" activeTab="0"/>
  </bookViews>
  <sheets>
    <sheet name="NIC_NADRS" sheetId="1" r:id="rId1"/>
    <sheet name="District_Summary" sheetId="2" r:id="rId2"/>
    <sheet name="State_Summary" sheetId="3" r:id="rId3"/>
  </sheets>
  <definedNames/>
  <calcPr fullCalcOnLoad="1"/>
</workbook>
</file>

<file path=xl/comments1.xml><?xml version="1.0" encoding="utf-8"?>
<comments xmlns="http://schemas.openxmlformats.org/spreadsheetml/2006/main">
  <authors>
    <author>NIIT</author>
    <author>Admin</author>
    <author>Lab</author>
    <author>admin</author>
  </authors>
  <commentList>
    <comment ref="AQ45" authorId="0">
      <text>
        <r>
          <rPr>
            <b/>
            <sz val="8"/>
            <rFont val="Tahoma"/>
            <family val="2"/>
          </rPr>
          <t>NIIT:</t>
        </r>
        <r>
          <rPr>
            <sz val="8"/>
            <rFont val="Tahoma"/>
            <family val="2"/>
          </rPr>
          <t xml:space="preserve">
2nd Day trainings postponed to 14th March due to Million March Program.</t>
        </r>
      </text>
    </comment>
    <comment ref="AH47" authorId="0">
      <text>
        <r>
          <rPr>
            <b/>
            <sz val="8"/>
            <rFont val="Tahoma"/>
            <family val="2"/>
          </rPr>
          <t>NIIT:</t>
        </r>
        <r>
          <rPr>
            <sz val="8"/>
            <rFont val="Tahoma"/>
            <family val="2"/>
          </rPr>
          <t xml:space="preserve">
cancelled due to less quorum and postponed to 8th March
</t>
        </r>
      </text>
    </comment>
    <comment ref="AH48" authorId="0">
      <text>
        <r>
          <rPr>
            <b/>
            <sz val="8"/>
            <rFont val="Tahoma"/>
            <family val="2"/>
          </rPr>
          <t>NIIT:</t>
        </r>
        <r>
          <rPr>
            <sz val="8"/>
            <rFont val="Tahoma"/>
            <family val="2"/>
          </rPr>
          <t xml:space="preserve">
cancelled due to less quorum and postponed to 8th March
</t>
        </r>
      </text>
    </comment>
    <comment ref="AN49" authorId="0">
      <text>
        <r>
          <rPr>
            <b/>
            <sz val="8"/>
            <rFont val="Tahoma"/>
            <family val="2"/>
          </rPr>
          <t>NIIT:</t>
        </r>
        <r>
          <rPr>
            <sz val="8"/>
            <rFont val="Tahoma"/>
            <family val="2"/>
          </rPr>
          <t xml:space="preserve">
cancelled due to NADRS Dist. Officers meeting at Banswada and postponed to 14th March
</t>
        </r>
      </text>
    </comment>
    <comment ref="AQ49" authorId="0">
      <text>
        <r>
          <rPr>
            <b/>
            <sz val="8"/>
            <rFont val="Tahoma"/>
            <family val="2"/>
          </rPr>
          <t>NIIT:</t>
        </r>
        <r>
          <rPr>
            <sz val="8"/>
            <rFont val="Tahoma"/>
            <family val="2"/>
          </rPr>
          <t xml:space="preserve">
cancelled due to NADRS Dist. Officers meeting at Banswada and postponed to 14th March
</t>
        </r>
      </text>
    </comment>
    <comment ref="Y72" authorId="1">
      <text>
        <r>
          <rPr>
            <b/>
            <sz val="12"/>
            <rFont val="Tahoma"/>
            <family val="2"/>
          </rPr>
          <t xml:space="preserve">satya: </t>
        </r>
        <r>
          <rPr>
            <sz val="12"/>
            <rFont val="Tahoma"/>
            <family val="2"/>
          </rPr>
          <t xml:space="preserve">
3 Extra candidates have come today</t>
        </r>
      </text>
    </comment>
    <comment ref="AN74" authorId="2">
      <text>
        <r>
          <rPr>
            <b/>
            <sz val="8"/>
            <rFont val="Tahoma"/>
            <family val="2"/>
          </rPr>
          <t>Lab:</t>
        </r>
        <r>
          <rPr>
            <sz val="8"/>
            <rFont val="Tahoma"/>
            <family val="2"/>
          </rPr>
          <t xml:space="preserve">
</t>
        </r>
      </text>
    </comment>
    <comment ref="AN75" authorId="2">
      <text>
        <r>
          <rPr>
            <b/>
            <sz val="8"/>
            <rFont val="Tahoma"/>
            <family val="2"/>
          </rPr>
          <t>Lab:</t>
        </r>
        <r>
          <rPr>
            <sz val="8"/>
            <rFont val="Tahoma"/>
            <family val="2"/>
          </rPr>
          <t xml:space="preserve">
</t>
        </r>
      </text>
    </comment>
    <comment ref="Y77" authorId="3">
      <text>
        <r>
          <rPr>
            <b/>
            <sz val="8"/>
            <rFont val="Tahoma"/>
            <family val="2"/>
          </rPr>
          <t>3 people absent in previous batch attended</t>
        </r>
        <r>
          <rPr>
            <sz val="8"/>
            <rFont val="Tahoma"/>
            <family val="2"/>
          </rPr>
          <t xml:space="preserve">
</t>
        </r>
      </text>
    </comment>
    <comment ref="AB77" authorId="3">
      <text>
        <r>
          <rPr>
            <b/>
            <sz val="8"/>
            <rFont val="Tahoma"/>
            <family val="2"/>
          </rPr>
          <t>3 people absent in previous batch attended</t>
        </r>
        <r>
          <rPr>
            <sz val="8"/>
            <rFont val="Tahoma"/>
            <family val="2"/>
          </rPr>
          <t xml:space="preserve">
</t>
        </r>
      </text>
    </comment>
    <comment ref="AH78" authorId="3">
      <text>
        <r>
          <rPr>
            <b/>
            <sz val="8"/>
            <rFont val="Tahoma"/>
            <family val="2"/>
          </rPr>
          <t>1 person absent in previous batch attended</t>
        </r>
        <r>
          <rPr>
            <sz val="8"/>
            <rFont val="Tahoma"/>
            <family val="2"/>
          </rPr>
          <t xml:space="preserve">
</t>
        </r>
      </text>
    </comment>
    <comment ref="AK78" authorId="3">
      <text>
        <r>
          <rPr>
            <b/>
            <sz val="8"/>
            <rFont val="Tahoma"/>
            <family val="2"/>
          </rPr>
          <t>1 person absent in previous batch attended</t>
        </r>
        <r>
          <rPr>
            <sz val="8"/>
            <rFont val="Tahoma"/>
            <family val="2"/>
          </rPr>
          <t xml:space="preserve">
</t>
        </r>
      </text>
    </comment>
    <comment ref="Y79" authorId="3">
      <text>
        <r>
          <rPr>
            <b/>
            <sz val="8"/>
            <rFont val="Tahoma"/>
            <family val="2"/>
          </rPr>
          <t>3 people additional from Madurai, without planned. Informed DIO.</t>
        </r>
        <r>
          <rPr>
            <sz val="8"/>
            <rFont val="Tahoma"/>
            <family val="2"/>
          </rPr>
          <t xml:space="preserve">
</t>
        </r>
      </text>
    </comment>
    <comment ref="AB79" authorId="3">
      <text>
        <r>
          <rPr>
            <b/>
            <sz val="8"/>
            <rFont val="Tahoma"/>
            <family val="2"/>
          </rPr>
          <t xml:space="preserve">3 people additional from Madurai, without planned. Informed DIO..And theni </t>
        </r>
        <r>
          <rPr>
            <sz val="8"/>
            <rFont val="Tahoma"/>
            <family val="2"/>
          </rPr>
          <t xml:space="preserve">
</t>
        </r>
      </text>
    </comment>
    <comment ref="AT79" authorId="3">
      <text>
        <r>
          <rPr>
            <b/>
            <sz val="8"/>
            <rFont val="Tahoma"/>
            <family val="2"/>
          </rPr>
          <t>2 people absent in previous batch attended</t>
        </r>
      </text>
    </comment>
    <comment ref="AW79" authorId="3">
      <text>
        <r>
          <rPr>
            <b/>
            <sz val="8"/>
            <rFont val="Tahoma"/>
            <family val="2"/>
          </rPr>
          <t>2 people absent in previous batch attended</t>
        </r>
      </text>
    </comment>
  </commentList>
</comments>
</file>

<file path=xl/sharedStrings.xml><?xml version="1.0" encoding="utf-8"?>
<sst xmlns="http://schemas.openxmlformats.org/spreadsheetml/2006/main" count="691" uniqueCount="206">
  <si>
    <t>Region</t>
  </si>
  <si>
    <t>S. No.</t>
  </si>
  <si>
    <t>State/UT</t>
  </si>
  <si>
    <t># of Employees</t>
  </si>
  <si>
    <t>No Of Locations</t>
  </si>
  <si>
    <t>Training Location</t>
  </si>
  <si>
    <t># of Participants</t>
  </si>
  <si>
    <t>Batch size</t>
  </si>
  <si>
    <t># of Batches</t>
  </si>
  <si>
    <t>Status/ Attendance</t>
  </si>
  <si>
    <t>Sun</t>
  </si>
  <si>
    <t>North</t>
  </si>
  <si>
    <t>Bihar</t>
  </si>
  <si>
    <t>Muzaffarpur</t>
  </si>
  <si>
    <t>postponed to 3rd Mar</t>
  </si>
  <si>
    <t>Bhagalpur</t>
  </si>
  <si>
    <t>Chandigarh(UT)</t>
  </si>
  <si>
    <t>Delhi (UT)</t>
  </si>
  <si>
    <t>Haryana</t>
  </si>
  <si>
    <t>Ambala</t>
  </si>
  <si>
    <t>Gurgaon</t>
  </si>
  <si>
    <t>Hisar</t>
  </si>
  <si>
    <t>Himachal Pradesh</t>
  </si>
  <si>
    <t>Solan</t>
  </si>
  <si>
    <t>Shimla</t>
  </si>
  <si>
    <t>Jammu &amp; Kashmir</t>
  </si>
  <si>
    <t>Udhampur</t>
  </si>
  <si>
    <t>Punjab</t>
  </si>
  <si>
    <t>Amritsar</t>
  </si>
  <si>
    <t>Jalandhar</t>
  </si>
  <si>
    <t>Patiala</t>
  </si>
  <si>
    <t>Uttar Pradesh</t>
  </si>
  <si>
    <t>Agra-1</t>
  </si>
  <si>
    <t>Agra-2</t>
  </si>
  <si>
    <t>Bareilly</t>
  </si>
  <si>
    <t>Deoria</t>
  </si>
  <si>
    <t>Gorakhpur</t>
  </si>
  <si>
    <t>Jhansi</t>
  </si>
  <si>
    <t>Kanpur</t>
  </si>
  <si>
    <t>Lucknow 1</t>
  </si>
  <si>
    <t>Lucknow -2</t>
  </si>
  <si>
    <t>Meerut</t>
  </si>
  <si>
    <t>Saharanpur</t>
  </si>
  <si>
    <t>Varanasi-1</t>
  </si>
  <si>
    <t>Varanasi-2</t>
  </si>
  <si>
    <t>Uttarakhand</t>
  </si>
  <si>
    <t>Haldwani</t>
  </si>
  <si>
    <t>Haridwar</t>
  </si>
  <si>
    <t>South</t>
  </si>
  <si>
    <t>Andaman &amp; Nicobar (UT)</t>
  </si>
  <si>
    <t>Andhra Pradesh</t>
  </si>
  <si>
    <t>Anantapur-1</t>
  </si>
  <si>
    <t>Anantapur-2</t>
  </si>
  <si>
    <t>Guntur</t>
  </si>
  <si>
    <t>Hyderabad-1</t>
  </si>
  <si>
    <t>Cancelled</t>
  </si>
  <si>
    <t>Hyderabad-2</t>
  </si>
  <si>
    <t>Mahbubnagar</t>
  </si>
  <si>
    <t>Nizamabad</t>
  </si>
  <si>
    <t>Kamareddy</t>
  </si>
  <si>
    <t>Ongole</t>
  </si>
  <si>
    <t>Nellaur</t>
  </si>
  <si>
    <t>Srikakulam</t>
  </si>
  <si>
    <t>Tirupati</t>
  </si>
  <si>
    <t>Vijayawada-1</t>
  </si>
  <si>
    <t>Eluru</t>
  </si>
  <si>
    <t>Vizag-1</t>
  </si>
  <si>
    <t>Goa</t>
  </si>
  <si>
    <t>Karnataka</t>
  </si>
  <si>
    <t>Bangalore</t>
  </si>
  <si>
    <t>Gulberga</t>
  </si>
  <si>
    <t>Shimoga</t>
  </si>
  <si>
    <t>Mangalore</t>
  </si>
  <si>
    <t>Kerala</t>
  </si>
  <si>
    <t>Kochi</t>
  </si>
  <si>
    <t xml:space="preserve">Trivandrum-1  </t>
  </si>
  <si>
    <t>Trivandrum-2</t>
  </si>
  <si>
    <t>Palakkad</t>
  </si>
  <si>
    <t>Kannur</t>
  </si>
  <si>
    <t>Lakshwadeep &amp; Minicoy Island (UT)</t>
  </si>
  <si>
    <t>Odissa</t>
  </si>
  <si>
    <t>Balasore</t>
  </si>
  <si>
    <t>Sambalpur</t>
  </si>
  <si>
    <t>Rourkela</t>
  </si>
  <si>
    <t>Bhubaneshwar</t>
  </si>
  <si>
    <t>Cuttack</t>
  </si>
  <si>
    <t>Jeypore</t>
  </si>
  <si>
    <t>Berhampur</t>
  </si>
  <si>
    <t>Puducherry (UT)</t>
  </si>
  <si>
    <t>Tamil Nadu</t>
  </si>
  <si>
    <t>Chennai</t>
  </si>
  <si>
    <t>Coimbatore</t>
  </si>
  <si>
    <t>Madurai</t>
  </si>
  <si>
    <t>Pondicherry</t>
  </si>
  <si>
    <t>Trichy</t>
  </si>
  <si>
    <t>West</t>
  </si>
  <si>
    <t>Chhatisgarh</t>
  </si>
  <si>
    <t>Raipur</t>
  </si>
  <si>
    <t>Bilaspur</t>
  </si>
  <si>
    <t>Jagdalpur</t>
  </si>
  <si>
    <t>Dadra Nagar &amp; Heveli (UT)</t>
  </si>
  <si>
    <t>Daman &amp; Diu (UT)</t>
  </si>
  <si>
    <t>Gujarat</t>
  </si>
  <si>
    <t>Surat</t>
  </si>
  <si>
    <t>Jamnagar</t>
  </si>
  <si>
    <t>Ahmedabad</t>
  </si>
  <si>
    <t>Anand</t>
  </si>
  <si>
    <t>Bhuj</t>
  </si>
  <si>
    <t>Jharkhand</t>
  </si>
  <si>
    <t>Dhanbad</t>
  </si>
  <si>
    <t>Hazaribagh</t>
  </si>
  <si>
    <t>Jamshedpur</t>
  </si>
  <si>
    <t>Ranchi-1</t>
  </si>
  <si>
    <t>Ranchi-2</t>
  </si>
  <si>
    <t>Madhya Pradesh</t>
  </si>
  <si>
    <t>Gwalior</t>
  </si>
  <si>
    <t>Bhopal</t>
  </si>
  <si>
    <t>Indore</t>
  </si>
  <si>
    <t>Dhar</t>
  </si>
  <si>
    <t>Jabalpur</t>
  </si>
  <si>
    <t>Satna</t>
  </si>
  <si>
    <t>Maharashtra</t>
  </si>
  <si>
    <t>Thane</t>
  </si>
  <si>
    <t>Nagpur</t>
  </si>
  <si>
    <t>Kolhapur</t>
  </si>
  <si>
    <t>Aurangabad</t>
  </si>
  <si>
    <t>Solapur</t>
  </si>
  <si>
    <t>Rajasthan</t>
  </si>
  <si>
    <t>Jaipur</t>
  </si>
  <si>
    <t>Ajmer</t>
  </si>
  <si>
    <t>Alwar</t>
  </si>
  <si>
    <t>Jodhpur-1</t>
  </si>
  <si>
    <t>Jodhpur-2</t>
  </si>
  <si>
    <t>Chhitorgarh</t>
  </si>
  <si>
    <t>Rajmasand</t>
  </si>
  <si>
    <t>East</t>
  </si>
  <si>
    <t>Arunachal Pradesh</t>
  </si>
  <si>
    <t>Assam</t>
  </si>
  <si>
    <t>Jorhat-1</t>
  </si>
  <si>
    <t>Jorhat-2</t>
  </si>
  <si>
    <t>Guwahati-1</t>
  </si>
  <si>
    <t>Manipur</t>
  </si>
  <si>
    <t>Meghalaya</t>
  </si>
  <si>
    <t>Shillong</t>
  </si>
  <si>
    <t>Mizoram</t>
  </si>
  <si>
    <t>Nagaland</t>
  </si>
  <si>
    <t>Sikkim</t>
  </si>
  <si>
    <t>Tripura</t>
  </si>
  <si>
    <t>West Bengal</t>
  </si>
  <si>
    <t>Kolkata</t>
  </si>
  <si>
    <t>Total</t>
  </si>
  <si>
    <t>Patna-2</t>
  </si>
  <si>
    <t>Patna-1</t>
  </si>
  <si>
    <t>Jammu</t>
  </si>
  <si>
    <t>Postponed</t>
  </si>
  <si>
    <t>Katpadi</t>
  </si>
  <si>
    <t>Delhi</t>
  </si>
  <si>
    <t>Srinagar-1</t>
  </si>
  <si>
    <t>Srinagar-2</t>
  </si>
  <si>
    <t>Allahabad-1</t>
  </si>
  <si>
    <t>Allahabad-2</t>
  </si>
  <si>
    <t>Guwahati</t>
  </si>
  <si>
    <r>
      <t xml:space="preserve">Guwahati-2 &amp; </t>
    </r>
    <r>
      <rPr>
        <sz val="11"/>
        <color indexed="36"/>
        <rFont val="Calibri"/>
        <family val="2"/>
      </rPr>
      <t>Nagaland</t>
    </r>
  </si>
  <si>
    <t>Planned
Attendance</t>
  </si>
  <si>
    <t>Plan</t>
  </si>
  <si>
    <t>Total Training days</t>
  </si>
  <si>
    <t>Approx. Participants Trained/under Training</t>
  </si>
  <si>
    <t>NIL</t>
  </si>
  <si>
    <t>% Completion</t>
  </si>
  <si>
    <t># of Trainees</t>
  </si>
  <si>
    <t>Trained</t>
  </si>
  <si>
    <t>Completion %</t>
  </si>
  <si>
    <t>Kurnool</t>
  </si>
  <si>
    <t>Batch postponed to 9-10 March 2011</t>
  </si>
  <si>
    <t>Batch Postponed to 8th and 9th March 2011</t>
  </si>
  <si>
    <t>No Batch</t>
  </si>
  <si>
    <t>No Batch Scheduled</t>
  </si>
  <si>
    <t>No Training</t>
  </si>
  <si>
    <t>Siliguri</t>
  </si>
  <si>
    <t>Malda</t>
  </si>
  <si>
    <t>Rest of Bengal</t>
  </si>
  <si>
    <t>Not started</t>
  </si>
  <si>
    <t>Agartala</t>
  </si>
  <si>
    <t>Gangtok</t>
  </si>
  <si>
    <t>Aizwal</t>
  </si>
  <si>
    <t>NIC - NADRS Training Plan (Updated on 08-Mar-2011)</t>
  </si>
  <si>
    <t>No batch planned</t>
  </si>
  <si>
    <t>Silchar</t>
  </si>
  <si>
    <t>Dhemaji</t>
  </si>
  <si>
    <t>Nagaon</t>
  </si>
  <si>
    <t>No training</t>
  </si>
  <si>
    <t>Not Started</t>
  </si>
  <si>
    <t>Starting from 10 March</t>
  </si>
  <si>
    <t>Starting from 10 march</t>
  </si>
  <si>
    <t>No training. Participant busy on Govt. duty</t>
  </si>
  <si>
    <t>Warangal</t>
  </si>
  <si>
    <t>Itanagar</t>
  </si>
  <si>
    <t>Strike</t>
  </si>
  <si>
    <t>NIC - NADRS Training Plan (Updated on 10-Mar-2011)</t>
  </si>
  <si>
    <t xml:space="preserve">No training </t>
  </si>
  <si>
    <t xml:space="preserve">Dharamshala </t>
  </si>
  <si>
    <t>Finished</t>
  </si>
  <si>
    <t>Imphal</t>
  </si>
  <si>
    <t>Aizawl</t>
  </si>
  <si>
    <t>-</t>
  </si>
  <si>
    <t>off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</si>
</sst>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;@"/>
    <numFmt numFmtId="166" formatCode="mmm\-yyyy"/>
  </numFmts>
  <fonts count="31">
    <font>
      <sz val="11"/>
      <color indexed="8"/>
      <name val="Calibri"/>
      <family val="2"/>
    </font>
    <font>
      <b/>
      <sz val="10"/>
      <name val="Trebuchet MS"/>
      <family val="2"/>
    </font>
    <font>
      <sz val="11"/>
      <color indexed="36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Trebuchet MS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rebuchet MS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4" borderId="10" xfId="0" applyNumberFormat="1" applyFill="1" applyBorder="1" applyAlignment="1">
      <alignment vertical="center" wrapText="1"/>
    </xf>
    <xf numFmtId="0" fontId="0" fillId="23" borderId="10" xfId="0" applyFill="1" applyBorder="1" applyAlignment="1">
      <alignment vertical="top" wrapText="1"/>
    </xf>
    <xf numFmtId="165" fontId="0" fillId="0" borderId="10" xfId="0" applyNumberFormat="1" applyFill="1" applyBorder="1" applyAlignment="1">
      <alignment vertical="center"/>
    </xf>
    <xf numFmtId="165" fontId="0" fillId="4" borderId="10" xfId="0" applyNumberFormat="1" applyFill="1" applyBorder="1" applyAlignment="1">
      <alignment vertical="center"/>
    </xf>
    <xf numFmtId="0" fontId="0" fillId="20" borderId="10" xfId="0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0" fillId="23" borderId="10" xfId="0" applyFill="1" applyBorder="1" applyAlignment="1">
      <alignment/>
    </xf>
    <xf numFmtId="164" fontId="7" fillId="23" borderId="10" xfId="42" applyNumberFormat="1" applyFont="1" applyFill="1" applyBorder="1" applyAlignment="1">
      <alignment horizontal="right" vertical="top" wrapText="1"/>
    </xf>
    <xf numFmtId="165" fontId="0" fillId="0" borderId="10" xfId="0" applyNumberFormat="1" applyFill="1" applyBorder="1" applyAlignment="1">
      <alignment vertical="center" wrapText="1"/>
    </xf>
    <xf numFmtId="16" fontId="0" fillId="20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165" fontId="0" fillId="20" borderId="10" xfId="0" applyNumberFormat="1" applyFill="1" applyBorder="1" applyAlignment="1">
      <alignment vertical="center" wrapText="1"/>
    </xf>
    <xf numFmtId="165" fontId="0" fillId="23" borderId="10" xfId="0" applyNumberFormat="1" applyFill="1" applyBorder="1" applyAlignment="1">
      <alignment vertical="center" wrapText="1"/>
    </xf>
    <xf numFmtId="165" fontId="0" fillId="20" borderId="10" xfId="0" applyNumberFormat="1" applyFill="1" applyBorder="1" applyAlignment="1">
      <alignment vertical="center"/>
    </xf>
    <xf numFmtId="164" fontId="7" fillId="0" borderId="10" xfId="42" applyNumberFormat="1" applyFont="1" applyFill="1" applyBorder="1" applyAlignment="1">
      <alignment horizontal="right" vertical="top" wrapText="1"/>
    </xf>
    <xf numFmtId="0" fontId="0" fillId="23" borderId="11" xfId="0" applyFill="1" applyBorder="1" applyAlignment="1">
      <alignment/>
    </xf>
    <xf numFmtId="0" fontId="0" fillId="20" borderId="11" xfId="0" applyFill="1" applyBorder="1" applyAlignment="1">
      <alignment/>
    </xf>
    <xf numFmtId="165" fontId="0" fillId="4" borderId="11" xfId="0" applyNumberFormat="1" applyFill="1" applyBorder="1" applyAlignment="1">
      <alignment vertical="center"/>
    </xf>
    <xf numFmtId="164" fontId="8" fillId="0" borderId="0" xfId="42" applyNumberFormat="1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8" fillId="0" borderId="12" xfId="42" applyNumberFormat="1" applyFont="1" applyBorder="1" applyAlignment="1">
      <alignment horizontal="right" vertical="center"/>
    </xf>
    <xf numFmtId="164" fontId="1" fillId="0" borderId="10" xfId="42" applyNumberFormat="1" applyFont="1" applyBorder="1" applyAlignment="1">
      <alignment horizontal="right" vertical="top" wrapText="1"/>
    </xf>
    <xf numFmtId="164" fontId="10" fillId="23" borderId="10" xfId="42" applyNumberFormat="1" applyFont="1" applyFill="1" applyBorder="1" applyAlignment="1">
      <alignment horizontal="right" vertical="top" wrapText="1"/>
    </xf>
    <xf numFmtId="164" fontId="10" fillId="23" borderId="10" xfId="42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10" fillId="4" borderId="10" xfId="0" applyFont="1" applyFill="1" applyBorder="1" applyAlignment="1">
      <alignment vertical="top" wrapText="1"/>
    </xf>
    <xf numFmtId="165" fontId="0" fillId="5" borderId="10" xfId="0" applyNumberFormat="1" applyFill="1" applyBorder="1" applyAlignment="1">
      <alignment vertical="center"/>
    </xf>
    <xf numFmtId="0" fontId="0" fillId="0" borderId="13" xfId="0" applyBorder="1" applyAlignment="1">
      <alignment/>
    </xf>
    <xf numFmtId="164" fontId="7" fillId="0" borderId="13" xfId="42" applyNumberFormat="1" applyFont="1" applyBorder="1" applyAlignment="1">
      <alignment horizontal="right" vertical="top" wrapText="1"/>
    </xf>
    <xf numFmtId="165" fontId="0" fillId="4" borderId="13" xfId="0" applyNumberFormat="1" applyFill="1" applyBorder="1" applyAlignment="1">
      <alignment vertical="center" wrapText="1"/>
    </xf>
    <xf numFmtId="164" fontId="7" fillId="23" borderId="13" xfId="42" applyNumberFormat="1" applyFont="1" applyFill="1" applyBorder="1" applyAlignment="1">
      <alignment horizontal="right" vertical="top" wrapText="1"/>
    </xf>
    <xf numFmtId="165" fontId="0" fillId="0" borderId="13" xfId="0" applyNumberFormat="1" applyFill="1" applyBorder="1" applyAlignment="1">
      <alignment vertical="center"/>
    </xf>
    <xf numFmtId="165" fontId="0" fillId="4" borderId="13" xfId="0" applyNumberFormat="1" applyFill="1" applyBorder="1" applyAlignment="1">
      <alignment vertical="center"/>
    </xf>
    <xf numFmtId="0" fontId="0" fillId="20" borderId="13" xfId="0" applyFill="1" applyBorder="1" applyAlignment="1">
      <alignment/>
    </xf>
    <xf numFmtId="1" fontId="0" fillId="23" borderId="10" xfId="0" applyNumberFormat="1" applyFill="1" applyBorder="1" applyAlignment="1" quotePrefix="1">
      <alignment vertical="center"/>
    </xf>
    <xf numFmtId="1" fontId="0" fillId="23" borderId="10" xfId="0" applyNumberFormat="1" applyFill="1" applyBorder="1" applyAlignment="1">
      <alignment/>
    </xf>
    <xf numFmtId="1" fontId="0" fillId="23" borderId="10" xfId="0" applyNumberFormat="1" applyFill="1" applyBorder="1" applyAlignment="1">
      <alignment vertical="center"/>
    </xf>
    <xf numFmtId="0" fontId="0" fillId="2" borderId="0" xfId="0" applyFill="1" applyAlignment="1">
      <alignment/>
    </xf>
    <xf numFmtId="1" fontId="0" fillId="23" borderId="10" xfId="0" applyNumberFormat="1" applyFill="1" applyBorder="1" applyAlignment="1">
      <alignment vertical="center" wrapText="1"/>
    </xf>
    <xf numFmtId="0" fontId="0" fillId="19" borderId="10" xfId="0" applyFill="1" applyBorder="1" applyAlignment="1">
      <alignment/>
    </xf>
    <xf numFmtId="0" fontId="10" fillId="0" borderId="13" xfId="0" applyFont="1" applyBorder="1" applyAlignment="1">
      <alignment vertical="top" wrapText="1"/>
    </xf>
    <xf numFmtId="0" fontId="0" fillId="23" borderId="13" xfId="0" applyFill="1" applyBorder="1" applyAlignment="1">
      <alignment/>
    </xf>
    <xf numFmtId="164" fontId="8" fillId="0" borderId="14" xfId="42" applyNumberFormat="1" applyFont="1" applyBorder="1" applyAlignment="1">
      <alignment horizontal="right" vertical="center"/>
    </xf>
    <xf numFmtId="0" fontId="0" fillId="0" borderId="10" xfId="0" applyBorder="1" applyAlignment="1">
      <alignment horizontal="left"/>
    </xf>
    <xf numFmtId="164" fontId="7" fillId="0" borderId="10" xfId="42" applyNumberFormat="1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9" fontId="12" fillId="0" borderId="0" xfId="58" applyFont="1" applyFill="1" applyBorder="1" applyAlignment="1">
      <alignment/>
    </xf>
    <xf numFmtId="0" fontId="0" fillId="0" borderId="15" xfId="0" applyFill="1" applyBorder="1" applyAlignment="1">
      <alignment/>
    </xf>
    <xf numFmtId="9" fontId="8" fillId="0" borderId="16" xfId="58" applyFont="1" applyFill="1" applyBorder="1" applyAlignment="1">
      <alignment/>
    </xf>
    <xf numFmtId="164" fontId="12" fillId="0" borderId="17" xfId="42" applyNumberFormat="1" applyFont="1" applyBorder="1" applyAlignment="1">
      <alignment horizontal="right" vertical="center"/>
    </xf>
    <xf numFmtId="164" fontId="12" fillId="0" borderId="18" xfId="42" applyNumberFormat="1" applyFont="1" applyBorder="1" applyAlignment="1">
      <alignment horizontal="right" vertical="center"/>
    </xf>
    <xf numFmtId="9" fontId="12" fillId="0" borderId="0" xfId="58" applyFont="1" applyFill="1" applyAlignment="1">
      <alignment/>
    </xf>
    <xf numFmtId="0" fontId="8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164" fontId="7" fillId="0" borderId="13" xfId="42" applyNumberFormat="1" applyFont="1" applyBorder="1" applyAlignment="1">
      <alignment horizontal="center" vertical="top" wrapText="1"/>
    </xf>
    <xf numFmtId="164" fontId="7" fillId="0" borderId="10" xfId="42" applyNumberFormat="1" applyFont="1" applyBorder="1" applyAlignment="1">
      <alignment horizontal="center" vertical="top" wrapText="1"/>
    </xf>
    <xf numFmtId="164" fontId="7" fillId="0" borderId="10" xfId="42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164" fontId="7" fillId="0" borderId="11" xfId="42" applyNumberFormat="1" applyFont="1" applyBorder="1" applyAlignment="1">
      <alignment horizontal="center" vertical="top" wrapText="1"/>
    </xf>
    <xf numFmtId="0" fontId="10" fillId="4" borderId="13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vertical="top" wrapText="1"/>
    </xf>
    <xf numFmtId="164" fontId="12" fillId="0" borderId="19" xfId="42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164" fontId="7" fillId="0" borderId="20" xfId="42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0" fontId="10" fillId="0" borderId="20" xfId="0" applyFont="1" applyBorder="1" applyAlignment="1">
      <alignment horizontal="left" vertical="top" wrapText="1"/>
    </xf>
    <xf numFmtId="9" fontId="0" fillId="0" borderId="21" xfId="58" applyFont="1" applyBorder="1" applyAlignment="1">
      <alignment/>
    </xf>
    <xf numFmtId="9" fontId="0" fillId="0" borderId="22" xfId="58" applyFont="1" applyBorder="1" applyAlignment="1">
      <alignment/>
    </xf>
    <xf numFmtId="9" fontId="0" fillId="0" borderId="23" xfId="58" applyFont="1" applyBorder="1" applyAlignment="1">
      <alignment/>
    </xf>
    <xf numFmtId="164" fontId="13" fillId="0" borderId="24" xfId="42" applyNumberFormat="1" applyFont="1" applyBorder="1" applyAlignment="1">
      <alignment horizontal="right" vertical="center"/>
    </xf>
    <xf numFmtId="9" fontId="13" fillId="0" borderId="18" xfId="58" applyFont="1" applyBorder="1" applyAlignment="1">
      <alignment/>
    </xf>
    <xf numFmtId="9" fontId="0" fillId="0" borderId="25" xfId="58" applyFont="1" applyBorder="1" applyAlignment="1">
      <alignment/>
    </xf>
    <xf numFmtId="0" fontId="8" fillId="0" borderId="17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0" fillId="23" borderId="10" xfId="0" applyFill="1" applyBorder="1" applyAlignment="1">
      <alignment vertical="center"/>
    </xf>
    <xf numFmtId="164" fontId="8" fillId="0" borderId="26" xfId="42" applyNumberFormat="1" applyFont="1" applyBorder="1" applyAlignment="1">
      <alignment horizontal="right" vertical="center"/>
    </xf>
    <xf numFmtId="0" fontId="0" fillId="10" borderId="10" xfId="0" applyFill="1" applyBorder="1" applyAlignment="1">
      <alignment/>
    </xf>
    <xf numFmtId="1" fontId="11" fillId="10" borderId="10" xfId="0" applyNumberFormat="1" applyFont="1" applyFill="1" applyBorder="1" applyAlignment="1">
      <alignment/>
    </xf>
    <xf numFmtId="9" fontId="0" fillId="10" borderId="22" xfId="58" applyFont="1" applyFill="1" applyBorder="1" applyAlignment="1">
      <alignment/>
    </xf>
    <xf numFmtId="164" fontId="7" fillId="10" borderId="10" xfId="42" applyNumberFormat="1" applyFont="1" applyFill="1" applyBorder="1" applyAlignment="1">
      <alignment horizontal="right" vertical="top" wrapText="1"/>
    </xf>
    <xf numFmtId="0" fontId="0" fillId="10" borderId="10" xfId="0" applyFill="1" applyBorder="1" applyAlignment="1">
      <alignment wrapText="1"/>
    </xf>
    <xf numFmtId="0" fontId="8" fillId="0" borderId="13" xfId="0" applyFont="1" applyBorder="1" applyAlignment="1">
      <alignment horizontal="center" vertical="top" wrapText="1"/>
    </xf>
    <xf numFmtId="1" fontId="11" fillId="0" borderId="25" xfId="0" applyNumberFormat="1" applyFont="1" applyBorder="1" applyAlignment="1">
      <alignment/>
    </xf>
    <xf numFmtId="16" fontId="12" fillId="23" borderId="2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65" fontId="0" fillId="4" borderId="27" xfId="0" applyNumberFormat="1" applyFill="1" applyBorder="1" applyAlignment="1">
      <alignment vertical="center"/>
    </xf>
    <xf numFmtId="1" fontId="0" fillId="23" borderId="27" xfId="0" applyNumberFormat="1" applyFill="1" applyBorder="1" applyAlignment="1">
      <alignment vertical="center"/>
    </xf>
    <xf numFmtId="0" fontId="0" fillId="0" borderId="27" xfId="0" applyBorder="1" applyAlignment="1">
      <alignment/>
    </xf>
    <xf numFmtId="164" fontId="7" fillId="0" borderId="27" xfId="42" applyNumberFormat="1" applyFont="1" applyBorder="1" applyAlignment="1">
      <alignment horizontal="right" vertical="top" wrapText="1"/>
    </xf>
    <xf numFmtId="0" fontId="0" fillId="23" borderId="27" xfId="0" applyFill="1" applyBorder="1" applyAlignment="1">
      <alignment/>
    </xf>
    <xf numFmtId="0" fontId="0" fillId="20" borderId="27" xfId="0" applyFill="1" applyBorder="1" applyAlignment="1">
      <alignment/>
    </xf>
    <xf numFmtId="1" fontId="0" fillId="23" borderId="13" xfId="0" applyNumberFormat="1" applyFill="1" applyBorder="1" applyAlignment="1">
      <alignment/>
    </xf>
    <xf numFmtId="165" fontId="0" fillId="4" borderId="10" xfId="0" applyNumberFormat="1" applyFont="1" applyFill="1" applyBorder="1" applyAlignment="1">
      <alignment vertical="center"/>
    </xf>
    <xf numFmtId="0" fontId="10" fillId="10" borderId="10" xfId="0" applyFont="1" applyFill="1" applyBorder="1" applyAlignment="1">
      <alignment vertical="top" wrapText="1"/>
    </xf>
    <xf numFmtId="0" fontId="0" fillId="0" borderId="27" xfId="0" applyBorder="1" applyAlignment="1">
      <alignment wrapText="1"/>
    </xf>
    <xf numFmtId="0" fontId="8" fillId="0" borderId="27" xfId="0" applyFont="1" applyFill="1" applyBorder="1" applyAlignment="1">
      <alignment horizontal="center" vertical="top" wrapText="1"/>
    </xf>
    <xf numFmtId="16" fontId="8" fillId="23" borderId="27" xfId="0" applyNumberFormat="1" applyFont="1" applyFill="1" applyBorder="1" applyAlignment="1">
      <alignment horizontal="center" vertical="top" wrapText="1"/>
    </xf>
    <xf numFmtId="16" fontId="8" fillId="20" borderId="27" xfId="0" applyNumberFormat="1" applyFont="1" applyFill="1" applyBorder="1" applyAlignment="1">
      <alignment horizontal="center" vertical="top"/>
    </xf>
    <xf numFmtId="16" fontId="8" fillId="0" borderId="27" xfId="0" applyNumberFormat="1" applyFont="1" applyBorder="1" applyAlignment="1">
      <alignment horizontal="center" vertical="top"/>
    </xf>
    <xf numFmtId="0" fontId="0" fillId="0" borderId="13" xfId="0" applyBorder="1" applyAlignment="1">
      <alignment horizontal="left"/>
    </xf>
    <xf numFmtId="164" fontId="1" fillId="0" borderId="13" xfId="42" applyNumberFormat="1" applyFont="1" applyBorder="1" applyAlignment="1">
      <alignment horizontal="right" vertical="top" wrapText="1"/>
    </xf>
    <xf numFmtId="165" fontId="0" fillId="0" borderId="13" xfId="0" applyNumberFormat="1" applyFill="1" applyBorder="1" applyAlignment="1">
      <alignment vertical="center" wrapText="1"/>
    </xf>
    <xf numFmtId="0" fontId="0" fillId="23" borderId="13" xfId="0" applyFill="1" applyBorder="1" applyAlignment="1">
      <alignment vertical="top" wrapText="1"/>
    </xf>
    <xf numFmtId="1" fontId="0" fillId="23" borderId="13" xfId="0" applyNumberFormat="1" applyFill="1" applyBorder="1" applyAlignment="1" quotePrefix="1">
      <alignment vertical="center"/>
    </xf>
    <xf numFmtId="16" fontId="8" fillId="23" borderId="13" xfId="0" applyNumberFormat="1" applyFont="1" applyFill="1" applyBorder="1" applyAlignment="1">
      <alignment horizontal="center" vertical="top" wrapText="1"/>
    </xf>
    <xf numFmtId="165" fontId="0" fillId="4" borderId="27" xfId="0" applyNumberFormat="1" applyFill="1" applyBorder="1" applyAlignment="1">
      <alignment vertical="center" wrapText="1"/>
    </xf>
    <xf numFmtId="1" fontId="0" fillId="23" borderId="27" xfId="0" applyNumberFormat="1" applyFill="1" applyBorder="1" applyAlignment="1">
      <alignment/>
    </xf>
    <xf numFmtId="164" fontId="7" fillId="23" borderId="27" xfId="42" applyNumberFormat="1" applyFont="1" applyFill="1" applyBorder="1" applyAlignment="1">
      <alignment horizontal="right" vertical="top" wrapText="1"/>
    </xf>
    <xf numFmtId="165" fontId="0" fillId="0" borderId="27" xfId="0" applyNumberFormat="1" applyFill="1" applyBorder="1" applyAlignment="1">
      <alignment vertical="center" wrapText="1"/>
    </xf>
    <xf numFmtId="164" fontId="10" fillId="23" borderId="27" xfId="42" applyNumberFormat="1" applyFont="1" applyFill="1" applyBorder="1" applyAlignment="1">
      <alignment horizontal="right" vertical="top" wrapText="1"/>
    </xf>
    <xf numFmtId="165" fontId="0" fillId="20" borderId="27" xfId="0" applyNumberFormat="1" applyFill="1" applyBorder="1" applyAlignment="1">
      <alignment vertical="center" wrapText="1"/>
    </xf>
    <xf numFmtId="165" fontId="0" fillId="0" borderId="27" xfId="0" applyNumberFormat="1" applyFill="1" applyBorder="1" applyAlignment="1">
      <alignment vertical="center"/>
    </xf>
    <xf numFmtId="0" fontId="0" fillId="0" borderId="27" xfId="0" applyFill="1" applyBorder="1" applyAlignment="1">
      <alignment/>
    </xf>
    <xf numFmtId="165" fontId="0" fillId="20" borderId="13" xfId="0" applyNumberFormat="1" applyFill="1" applyBorder="1" applyAlignment="1">
      <alignment vertical="center" wrapText="1"/>
    </xf>
    <xf numFmtId="164" fontId="10" fillId="23" borderId="13" xfId="42" applyNumberFormat="1" applyFont="1" applyFill="1" applyBorder="1" applyAlignment="1">
      <alignment horizontal="right" vertical="top" wrapText="1"/>
    </xf>
    <xf numFmtId="0" fontId="0" fillId="22" borderId="10" xfId="0" applyNumberFormat="1" applyFill="1" applyBorder="1" applyAlignment="1">
      <alignment vertical="center"/>
    </xf>
    <xf numFmtId="0" fontId="0" fillId="22" borderId="10" xfId="0" applyNumberFormat="1" applyFill="1" applyBorder="1" applyAlignment="1">
      <alignment/>
    </xf>
    <xf numFmtId="0" fontId="0" fillId="22" borderId="27" xfId="0" applyNumberFormat="1" applyFill="1" applyBorder="1" applyAlignment="1">
      <alignment vertical="center"/>
    </xf>
    <xf numFmtId="0" fontId="0" fillId="0" borderId="10" xfId="0" applyFont="1" applyBorder="1" applyAlignment="1">
      <alignment/>
    </xf>
    <xf numFmtId="164" fontId="7" fillId="0" borderId="10" xfId="42" applyNumberFormat="1" applyFont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9" fontId="0" fillId="0" borderId="28" xfId="58" applyFont="1" applyBorder="1" applyAlignment="1">
      <alignment/>
    </xf>
    <xf numFmtId="9" fontId="8" fillId="0" borderId="0" xfId="58" applyFont="1" applyFill="1" applyBorder="1" applyAlignment="1">
      <alignment/>
    </xf>
    <xf numFmtId="164" fontId="10" fillId="23" borderId="10" xfId="42" applyNumberFormat="1" applyFont="1" applyFill="1" applyBorder="1" applyAlignment="1">
      <alignment horizontal="center" vertical="top" wrapText="1"/>
    </xf>
    <xf numFmtId="164" fontId="10" fillId="23" borderId="10" xfId="42" applyNumberFormat="1" applyFont="1" applyFill="1" applyBorder="1" applyAlignment="1">
      <alignment horizontal="right" vertical="center" wrapText="1"/>
    </xf>
    <xf numFmtId="16" fontId="0" fillId="23" borderId="27" xfId="0" applyNumberFormat="1" applyFont="1" applyFill="1" applyBorder="1" applyAlignment="1">
      <alignment horizontal="center" vertical="top"/>
    </xf>
    <xf numFmtId="0" fontId="8" fillId="22" borderId="27" xfId="0" applyNumberFormat="1" applyFont="1" applyFill="1" applyBorder="1" applyAlignment="1">
      <alignment horizontal="center" vertical="top" wrapText="1"/>
    </xf>
    <xf numFmtId="0" fontId="0" fillId="22" borderId="13" xfId="0" applyNumberFormat="1" applyFill="1" applyBorder="1" applyAlignment="1">
      <alignment vertical="center"/>
    </xf>
    <xf numFmtId="0" fontId="0" fillId="22" borderId="27" xfId="0" applyNumberFormat="1" applyFill="1" applyBorder="1" applyAlignment="1">
      <alignment/>
    </xf>
    <xf numFmtId="0" fontId="0" fillId="22" borderId="13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9" fontId="8" fillId="0" borderId="29" xfId="58" applyFont="1" applyFill="1" applyBorder="1" applyAlignment="1">
      <alignment/>
    </xf>
    <xf numFmtId="9" fontId="8" fillId="0" borderId="10" xfId="58" applyFont="1" applyFill="1" applyBorder="1" applyAlignment="1">
      <alignment/>
    </xf>
    <xf numFmtId="0" fontId="8" fillId="24" borderId="27" xfId="0" applyNumberFormat="1" applyFont="1" applyFill="1" applyBorder="1" applyAlignment="1">
      <alignment horizontal="center" vertical="top" wrapText="1"/>
    </xf>
    <xf numFmtId="0" fontId="0" fillId="24" borderId="13" xfId="0" applyNumberFormat="1" applyFill="1" applyBorder="1" applyAlignment="1">
      <alignment vertical="center"/>
    </xf>
    <xf numFmtId="0" fontId="0" fillId="24" borderId="10" xfId="0" applyNumberFormat="1" applyFill="1" applyBorder="1" applyAlignment="1">
      <alignment vertical="center"/>
    </xf>
    <xf numFmtId="0" fontId="0" fillId="24" borderId="10" xfId="0" applyNumberFormat="1" applyFill="1" applyBorder="1" applyAlignment="1">
      <alignment/>
    </xf>
    <xf numFmtId="0" fontId="0" fillId="24" borderId="27" xfId="0" applyNumberFormat="1" applyFill="1" applyBorder="1" applyAlignment="1">
      <alignment/>
    </xf>
    <xf numFmtId="0" fontId="0" fillId="24" borderId="13" xfId="0" applyNumberFormat="1" applyFill="1" applyBorder="1" applyAlignment="1">
      <alignment/>
    </xf>
    <xf numFmtId="0" fontId="0" fillId="24" borderId="27" xfId="0" applyNumberFormat="1" applyFill="1" applyBorder="1" applyAlignment="1">
      <alignment vertical="center"/>
    </xf>
    <xf numFmtId="0" fontId="0" fillId="22" borderId="10" xfId="0" applyNumberFormat="1" applyFont="1" applyFill="1" applyBorder="1" applyAlignment="1">
      <alignment vertical="center"/>
    </xf>
    <xf numFmtId="0" fontId="0" fillId="22" borderId="10" xfId="0" applyNumberFormat="1" applyFont="1" applyFill="1" applyBorder="1" applyAlignment="1">
      <alignment/>
    </xf>
    <xf numFmtId="0" fontId="0" fillId="22" borderId="0" xfId="0" applyNumberFormat="1" applyFont="1" applyFill="1" applyAlignment="1">
      <alignment/>
    </xf>
    <xf numFmtId="0" fontId="0" fillId="22" borderId="13" xfId="0" applyNumberFormat="1" applyFont="1" applyFill="1" applyBorder="1" applyAlignment="1">
      <alignment/>
    </xf>
    <xf numFmtId="0" fontId="0" fillId="22" borderId="13" xfId="0" applyNumberFormat="1" applyFont="1" applyFill="1" applyBorder="1" applyAlignment="1">
      <alignment vertical="center"/>
    </xf>
    <xf numFmtId="0" fontId="0" fillId="22" borderId="27" xfId="0" applyNumberFormat="1" applyFont="1" applyFill="1" applyBorder="1" applyAlignment="1">
      <alignment vertical="center"/>
    </xf>
    <xf numFmtId="0" fontId="8" fillId="22" borderId="10" xfId="0" applyNumberFormat="1" applyFont="1" applyFill="1" applyBorder="1" applyAlignment="1">
      <alignment vertical="center"/>
    </xf>
    <xf numFmtId="16" fontId="8" fillId="24" borderId="27" xfId="0" applyNumberFormat="1" applyFont="1" applyFill="1" applyBorder="1" applyAlignment="1">
      <alignment horizontal="center" vertical="top" wrapText="1"/>
    </xf>
    <xf numFmtId="1" fontId="0" fillId="24" borderId="10" xfId="0" applyNumberFormat="1" applyFill="1" applyBorder="1" applyAlignment="1">
      <alignment vertical="center"/>
    </xf>
    <xf numFmtId="164" fontId="7" fillId="24" borderId="10" xfId="42" applyNumberFormat="1" applyFont="1" applyFill="1" applyBorder="1" applyAlignment="1">
      <alignment horizontal="right" vertical="top" wrapText="1"/>
    </xf>
    <xf numFmtId="0" fontId="0" fillId="24" borderId="10" xfId="0" applyFill="1" applyBorder="1" applyAlignment="1">
      <alignment/>
    </xf>
    <xf numFmtId="164" fontId="10" fillId="24" borderId="10" xfId="42" applyNumberFormat="1" applyFont="1" applyFill="1" applyBorder="1" applyAlignment="1">
      <alignment horizontal="right" vertical="top" wrapText="1"/>
    </xf>
    <xf numFmtId="16" fontId="0" fillId="24" borderId="27" xfId="0" applyNumberFormat="1" applyFont="1" applyFill="1" applyBorder="1" applyAlignment="1">
      <alignment horizontal="center" vertical="top"/>
    </xf>
    <xf numFmtId="0" fontId="0" fillId="24" borderId="10" xfId="0" applyFont="1" applyFill="1" applyBorder="1" applyAlignment="1">
      <alignment/>
    </xf>
    <xf numFmtId="164" fontId="10" fillId="24" borderId="10" xfId="42" applyNumberFormat="1" applyFont="1" applyFill="1" applyBorder="1" applyAlignment="1">
      <alignment horizontal="right" vertical="center" wrapText="1"/>
    </xf>
    <xf numFmtId="164" fontId="10" fillId="24" borderId="27" xfId="42" applyNumberFormat="1" applyFont="1" applyFill="1" applyBorder="1" applyAlignment="1">
      <alignment horizontal="right" vertical="top" wrapText="1"/>
    </xf>
    <xf numFmtId="16" fontId="8" fillId="24" borderId="13" xfId="0" applyNumberFormat="1" applyFont="1" applyFill="1" applyBorder="1" applyAlignment="1">
      <alignment horizontal="center" vertical="top" wrapText="1"/>
    </xf>
    <xf numFmtId="1" fontId="0" fillId="24" borderId="10" xfId="0" applyNumberFormat="1" applyFill="1" applyBorder="1" applyAlignment="1">
      <alignment/>
    </xf>
    <xf numFmtId="1" fontId="0" fillId="24" borderId="27" xfId="0" applyNumberFormat="1" applyFill="1" applyBorder="1" applyAlignment="1">
      <alignment vertical="center"/>
    </xf>
    <xf numFmtId="1" fontId="0" fillId="24" borderId="13" xfId="0" applyNumberFormat="1" applyFill="1" applyBorder="1" applyAlignment="1">
      <alignment vertical="center"/>
    </xf>
    <xf numFmtId="165" fontId="0" fillId="24" borderId="10" xfId="0" applyNumberFormat="1" applyFill="1" applyBorder="1" applyAlignment="1">
      <alignment vertical="center" wrapText="1"/>
    </xf>
    <xf numFmtId="0" fontId="0" fillId="24" borderId="13" xfId="0" applyFill="1" applyBorder="1" applyAlignment="1">
      <alignment/>
    </xf>
    <xf numFmtId="164" fontId="7" fillId="24" borderId="27" xfId="42" applyNumberFormat="1" applyFont="1" applyFill="1" applyBorder="1" applyAlignment="1">
      <alignment horizontal="right" vertical="top" wrapText="1"/>
    </xf>
    <xf numFmtId="164" fontId="7" fillId="24" borderId="13" xfId="42" applyNumberFormat="1" applyFont="1" applyFill="1" applyBorder="1" applyAlignment="1">
      <alignment horizontal="right" vertical="top" wrapText="1"/>
    </xf>
    <xf numFmtId="165" fontId="0" fillId="24" borderId="10" xfId="0" applyNumberFormat="1" applyFill="1" applyBorder="1" applyAlignment="1">
      <alignment vertical="center"/>
    </xf>
    <xf numFmtId="165" fontId="0" fillId="24" borderId="27" xfId="0" applyNumberFormat="1" applyFill="1" applyBorder="1" applyAlignment="1">
      <alignment vertical="center" wrapText="1"/>
    </xf>
    <xf numFmtId="165" fontId="0" fillId="24" borderId="11" xfId="0" applyNumberFormat="1" applyFill="1" applyBorder="1" applyAlignment="1">
      <alignment vertical="center" wrapText="1"/>
    </xf>
    <xf numFmtId="0" fontId="0" fillId="24" borderId="10" xfId="0" applyNumberFormat="1" applyFill="1" applyBorder="1" applyAlignment="1">
      <alignment vertical="center" wrapText="1"/>
    </xf>
    <xf numFmtId="0" fontId="0" fillId="24" borderId="27" xfId="0" applyNumberFormat="1" applyFill="1" applyBorder="1" applyAlignment="1">
      <alignment vertical="center" wrapText="1"/>
    </xf>
    <xf numFmtId="0" fontId="0" fillId="24" borderId="13" xfId="0" applyNumberFormat="1" applyFill="1" applyBorder="1" applyAlignment="1">
      <alignment vertical="center" wrapText="1"/>
    </xf>
    <xf numFmtId="1" fontId="0" fillId="24" borderId="13" xfId="0" applyNumberFormat="1" applyFill="1" applyBorder="1" applyAlignment="1" quotePrefix="1">
      <alignment vertical="center"/>
    </xf>
    <xf numFmtId="1" fontId="0" fillId="24" borderId="10" xfId="0" applyNumberFormat="1" applyFill="1" applyBorder="1" applyAlignment="1" quotePrefix="1">
      <alignment vertical="center"/>
    </xf>
    <xf numFmtId="1" fontId="0" fillId="24" borderId="10" xfId="0" applyNumberFormat="1" applyFill="1" applyBorder="1" applyAlignment="1" quotePrefix="1">
      <alignment/>
    </xf>
    <xf numFmtId="1" fontId="0" fillId="24" borderId="10" xfId="0" applyNumberFormat="1" applyFill="1" applyBorder="1" applyAlignment="1">
      <alignment vertical="center" wrapText="1"/>
    </xf>
    <xf numFmtId="0" fontId="0" fillId="25" borderId="10" xfId="55" applyFont="1" applyFill="1" applyBorder="1" applyAlignment="1">
      <alignment vertical="center" wrapText="1"/>
      <protection/>
    </xf>
    <xf numFmtId="0" fontId="8" fillId="24" borderId="2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6" fontId="0" fillId="4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10" borderId="10" xfId="0" applyFont="1" applyFill="1" applyBorder="1" applyAlignment="1">
      <alignment horizontal="left" vertical="top" wrapText="1"/>
    </xf>
    <xf numFmtId="164" fontId="7" fillId="10" borderId="10" xfId="42" applyNumberFormat="1" applyFont="1" applyFill="1" applyBorder="1" applyAlignment="1">
      <alignment horizontal="center" vertical="top" wrapText="1"/>
    </xf>
    <xf numFmtId="0" fontId="10" fillId="10" borderId="11" xfId="0" applyFont="1" applyFill="1" applyBorder="1" applyAlignment="1">
      <alignment horizontal="left" vertical="top" wrapText="1"/>
    </xf>
    <xf numFmtId="164" fontId="7" fillId="10" borderId="11" xfId="42" applyNumberFormat="1" applyFont="1" applyFill="1" applyBorder="1" applyAlignment="1">
      <alignment horizontal="center" vertical="top" wrapText="1"/>
    </xf>
    <xf numFmtId="9" fontId="0" fillId="10" borderId="23" xfId="58" applyFont="1" applyFill="1" applyBorder="1" applyAlignment="1">
      <alignment/>
    </xf>
    <xf numFmtId="0" fontId="10" fillId="10" borderId="13" xfId="0" applyFont="1" applyFill="1" applyBorder="1" applyAlignment="1">
      <alignment horizontal="left" vertical="top" wrapText="1"/>
    </xf>
    <xf numFmtId="164" fontId="7" fillId="10" borderId="13" xfId="42" applyNumberFormat="1" applyFont="1" applyFill="1" applyBorder="1" applyAlignment="1">
      <alignment horizontal="center" vertical="top" wrapText="1"/>
    </xf>
    <xf numFmtId="9" fontId="0" fillId="10" borderId="21" xfId="58" applyFont="1" applyFill="1" applyBorder="1" applyAlignment="1">
      <alignment/>
    </xf>
    <xf numFmtId="0" fontId="14" fillId="0" borderId="30" xfId="0" applyFont="1" applyBorder="1" applyAlignment="1">
      <alignment horizontal="center"/>
    </xf>
    <xf numFmtId="0" fontId="8" fillId="20" borderId="27" xfId="0" applyNumberFormat="1" applyFont="1" applyFill="1" applyBorder="1" applyAlignment="1">
      <alignment horizontal="center" vertical="top"/>
    </xf>
    <xf numFmtId="0" fontId="0" fillId="20" borderId="13" xfId="0" applyNumberFormat="1" applyFill="1" applyBorder="1" applyAlignment="1">
      <alignment/>
    </xf>
    <xf numFmtId="0" fontId="0" fillId="20" borderId="10" xfId="0" applyNumberFormat="1" applyFill="1" applyBorder="1" applyAlignment="1">
      <alignment/>
    </xf>
    <xf numFmtId="0" fontId="0" fillId="20" borderId="27" xfId="0" applyNumberFormat="1" applyFill="1" applyBorder="1" applyAlignment="1">
      <alignment/>
    </xf>
    <xf numFmtId="0" fontId="0" fillId="20" borderId="10" xfId="42" applyNumberFormat="1" applyFont="1" applyFill="1" applyBorder="1" applyAlignment="1">
      <alignment vertical="center"/>
    </xf>
    <xf numFmtId="0" fontId="0" fillId="20" borderId="10" xfId="42" applyNumberFormat="1" applyFont="1" applyFill="1" applyBorder="1" applyAlignment="1">
      <alignment/>
    </xf>
    <xf numFmtId="0" fontId="0" fillId="25" borderId="0" xfId="0" applyNumberFormat="1" applyFill="1" applyAlignment="1">
      <alignment/>
    </xf>
    <xf numFmtId="16" fontId="0" fillId="20" borderId="13" xfId="0" applyNumberFormat="1" applyFill="1" applyBorder="1" applyAlignment="1">
      <alignment vertical="center"/>
    </xf>
    <xf numFmtId="165" fontId="0" fillId="4" borderId="31" xfId="0" applyNumberFormat="1" applyFill="1" applyBorder="1" applyAlignment="1">
      <alignment vertical="center"/>
    </xf>
    <xf numFmtId="0" fontId="0" fillId="25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9" fontId="8" fillId="0" borderId="31" xfId="58" applyFont="1" applyFill="1" applyBorder="1" applyAlignment="1">
      <alignment/>
    </xf>
    <xf numFmtId="9" fontId="8" fillId="0" borderId="26" xfId="58" applyFont="1" applyFill="1" applyBorder="1" applyAlignment="1">
      <alignment/>
    </xf>
    <xf numFmtId="9" fontId="8" fillId="0" borderId="32" xfId="58" applyFont="1" applyFill="1" applyBorder="1" applyAlignment="1">
      <alignment/>
    </xf>
    <xf numFmtId="9" fontId="8" fillId="0" borderId="33" xfId="58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vertical="center"/>
    </xf>
    <xf numFmtId="0" fontId="8" fillId="0" borderId="0" xfId="0" applyFont="1" applyBorder="1" applyAlignment="1">
      <alignment/>
    </xf>
    <xf numFmtId="0" fontId="0" fillId="22" borderId="34" xfId="0" applyNumberFormat="1" applyFill="1" applyBorder="1" applyAlignment="1">
      <alignment vertical="center"/>
    </xf>
    <xf numFmtId="0" fontId="0" fillId="22" borderId="31" xfId="0" applyNumberFormat="1" applyFill="1" applyBorder="1" applyAlignment="1">
      <alignment vertical="center"/>
    </xf>
    <xf numFmtId="0" fontId="0" fillId="22" borderId="31" xfId="0" applyNumberFormat="1" applyFill="1" applyBorder="1" applyAlignment="1">
      <alignment/>
    </xf>
    <xf numFmtId="0" fontId="0" fillId="22" borderId="32" xfId="0" applyNumberFormat="1" applyFill="1" applyBorder="1" applyAlignment="1">
      <alignment/>
    </xf>
    <xf numFmtId="0" fontId="0" fillId="22" borderId="34" xfId="0" applyNumberFormat="1" applyFill="1" applyBorder="1" applyAlignment="1">
      <alignment/>
    </xf>
    <xf numFmtId="0" fontId="0" fillId="22" borderId="32" xfId="0" applyNumberFormat="1" applyFill="1" applyBorder="1" applyAlignment="1">
      <alignment vertical="center"/>
    </xf>
    <xf numFmtId="0" fontId="8" fillId="0" borderId="0" xfId="0" applyNumberFormat="1" applyFont="1" applyBorder="1" applyAlignment="1">
      <alignment vertical="center" wrapText="1"/>
    </xf>
    <xf numFmtId="16" fontId="8" fillId="0" borderId="35" xfId="0" applyNumberFormat="1" applyFont="1" applyBorder="1" applyAlignment="1">
      <alignment horizontal="center" vertical="top"/>
    </xf>
    <xf numFmtId="0" fontId="0" fillId="0" borderId="3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5" fontId="0" fillId="0" borderId="31" xfId="0" applyNumberFormat="1" applyFill="1" applyBorder="1" applyAlignment="1">
      <alignment vertical="center"/>
    </xf>
    <xf numFmtId="0" fontId="8" fillId="0" borderId="0" xfId="0" applyNumberFormat="1" applyFont="1" applyBorder="1" applyAlignment="1">
      <alignment horizontal="center"/>
    </xf>
    <xf numFmtId="164" fontId="12" fillId="0" borderId="36" xfId="42" applyNumberFormat="1" applyFont="1" applyBorder="1" applyAlignment="1">
      <alignment horizontal="right" vertical="center"/>
    </xf>
    <xf numFmtId="0" fontId="8" fillId="24" borderId="10" xfId="0" applyNumberFormat="1" applyFont="1" applyFill="1" applyBorder="1" applyAlignment="1">
      <alignment horizontal="center" vertical="top" wrapText="1"/>
    </xf>
    <xf numFmtId="0" fontId="8" fillId="22" borderId="10" xfId="0" applyNumberFormat="1" applyFont="1" applyFill="1" applyBorder="1" applyAlignment="1">
      <alignment horizontal="center" vertical="top" wrapText="1"/>
    </xf>
    <xf numFmtId="16" fontId="12" fillId="2" borderId="10" xfId="0" applyNumberFormat="1" applyFont="1" applyFill="1" applyBorder="1" applyAlignment="1">
      <alignment horizontal="center" vertical="top" wrapText="1"/>
    </xf>
    <xf numFmtId="0" fontId="0" fillId="22" borderId="10" xfId="0" applyFill="1" applyBorder="1" applyAlignment="1">
      <alignment/>
    </xf>
    <xf numFmtId="165" fontId="0" fillId="22" borderId="10" xfId="0" applyNumberFormat="1" applyFill="1" applyBorder="1" applyAlignment="1">
      <alignment vertical="center"/>
    </xf>
    <xf numFmtId="0" fontId="8" fillId="0" borderId="37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38" xfId="0" applyNumberFormat="1" applyFont="1" applyBorder="1" applyAlignment="1">
      <alignment/>
    </xf>
    <xf numFmtId="164" fontId="8" fillId="0" borderId="39" xfId="42" applyNumberFormat="1" applyFont="1" applyBorder="1" applyAlignment="1">
      <alignment horizontal="right" vertical="center"/>
    </xf>
    <xf numFmtId="9" fontId="8" fillId="0" borderId="0" xfId="58" applyFont="1" applyFill="1" applyBorder="1" applyAlignment="1">
      <alignment/>
    </xf>
    <xf numFmtId="0" fontId="0" fillId="24" borderId="34" xfId="0" applyNumberFormat="1" applyFill="1" applyBorder="1" applyAlignment="1">
      <alignment vertical="center"/>
    </xf>
    <xf numFmtId="0" fontId="0" fillId="24" borderId="31" xfId="0" applyNumberFormat="1" applyFill="1" applyBorder="1" applyAlignment="1">
      <alignment vertical="center"/>
    </xf>
    <xf numFmtId="0" fontId="0" fillId="24" borderId="31" xfId="0" applyNumberFormat="1" applyFill="1" applyBorder="1" applyAlignment="1">
      <alignment/>
    </xf>
    <xf numFmtId="0" fontId="0" fillId="24" borderId="32" xfId="0" applyNumberFormat="1" applyFill="1" applyBorder="1" applyAlignment="1">
      <alignment/>
    </xf>
    <xf numFmtId="0" fontId="0" fillId="24" borderId="34" xfId="0" applyNumberFormat="1" applyFill="1" applyBorder="1" applyAlignment="1">
      <alignment/>
    </xf>
    <xf numFmtId="0" fontId="0" fillId="24" borderId="32" xfId="0" applyNumberFormat="1" applyFill="1" applyBorder="1" applyAlignment="1">
      <alignment vertical="center"/>
    </xf>
    <xf numFmtId="165" fontId="0" fillId="25" borderId="31" xfId="0" applyNumberFormat="1" applyFill="1" applyBorder="1" applyAlignment="1">
      <alignment vertical="center"/>
    </xf>
    <xf numFmtId="165" fontId="0" fillId="25" borderId="13" xfId="0" applyNumberFormat="1" applyFill="1" applyBorder="1" applyAlignment="1">
      <alignment vertical="center"/>
    </xf>
    <xf numFmtId="0" fontId="0" fillId="25" borderId="10" xfId="0" applyFill="1" applyBorder="1" applyAlignment="1">
      <alignment/>
    </xf>
    <xf numFmtId="165" fontId="0" fillId="25" borderId="13" xfId="0" applyNumberFormat="1" applyFill="1" applyBorder="1" applyAlignment="1">
      <alignment vertical="center" wrapText="1"/>
    </xf>
    <xf numFmtId="165" fontId="0" fillId="25" borderId="10" xfId="0" applyNumberFormat="1" applyFill="1" applyBorder="1" applyAlignment="1">
      <alignment vertical="center"/>
    </xf>
    <xf numFmtId="165" fontId="0" fillId="25" borderId="10" xfId="0" applyNumberFormat="1" applyFill="1" applyBorder="1" applyAlignment="1">
      <alignment vertical="center" wrapText="1"/>
    </xf>
    <xf numFmtId="165" fontId="0" fillId="25" borderId="27" xfId="0" applyNumberFormat="1" applyFill="1" applyBorder="1" applyAlignment="1">
      <alignment vertical="center" wrapText="1"/>
    </xf>
    <xf numFmtId="165" fontId="0" fillId="25" borderId="11" xfId="0" applyNumberFormat="1" applyFill="1" applyBorder="1" applyAlignment="1">
      <alignment vertical="center" wrapText="1"/>
    </xf>
    <xf numFmtId="1" fontId="0" fillId="25" borderId="10" xfId="0" applyNumberFormat="1" applyFill="1" applyBorder="1" applyAlignment="1">
      <alignment vertical="center" wrapText="1"/>
    </xf>
    <xf numFmtId="1" fontId="0" fillId="25" borderId="10" xfId="0" applyNumberFormat="1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11" xfId="0" applyFill="1" applyBorder="1" applyAlignment="1">
      <alignment/>
    </xf>
    <xf numFmtId="1" fontId="0" fillId="25" borderId="13" xfId="0" applyNumberFormat="1" applyFill="1" applyBorder="1" applyAlignment="1">
      <alignment vertical="center" wrapText="1"/>
    </xf>
    <xf numFmtId="1" fontId="0" fillId="25" borderId="10" xfId="0" applyNumberFormat="1" applyFill="1" applyBorder="1" applyAlignment="1">
      <alignment vertical="center"/>
    </xf>
    <xf numFmtId="1" fontId="0" fillId="25" borderId="27" xfId="0" applyNumberFormat="1" applyFill="1" applyBorder="1" applyAlignment="1">
      <alignment vertical="center" wrapText="1"/>
    </xf>
    <xf numFmtId="1" fontId="0" fillId="25" borderId="11" xfId="0" applyNumberFormat="1" applyFill="1" applyBorder="1" applyAlignment="1">
      <alignment vertical="center" wrapText="1"/>
    </xf>
    <xf numFmtId="0" fontId="0" fillId="25" borderId="10" xfId="0" applyNumberFormat="1" applyFill="1" applyBorder="1" applyAlignment="1">
      <alignment/>
    </xf>
    <xf numFmtId="0" fontId="0" fillId="25" borderId="10" xfId="0" applyNumberFormat="1" applyFill="1" applyBorder="1" applyAlignment="1">
      <alignment vertical="center"/>
    </xf>
    <xf numFmtId="165" fontId="0" fillId="25" borderId="27" xfId="0" applyNumberFormat="1" applyFill="1" applyBorder="1" applyAlignment="1">
      <alignment vertical="center"/>
    </xf>
    <xf numFmtId="0" fontId="0" fillId="25" borderId="27" xfId="0" applyNumberFormat="1" applyFill="1" applyBorder="1" applyAlignment="1">
      <alignment vertical="center"/>
    </xf>
    <xf numFmtId="1" fontId="0" fillId="25" borderId="27" xfId="0" applyNumberFormat="1" applyFill="1" applyBorder="1" applyAlignment="1">
      <alignment/>
    </xf>
    <xf numFmtId="0" fontId="0" fillId="25" borderId="11" xfId="0" applyNumberFormat="1" applyFill="1" applyBorder="1" applyAlignment="1">
      <alignment/>
    </xf>
    <xf numFmtId="1" fontId="0" fillId="25" borderId="11" xfId="0" applyNumberFormat="1" applyFill="1" applyBorder="1" applyAlignment="1">
      <alignment/>
    </xf>
    <xf numFmtId="0" fontId="0" fillId="25" borderId="13" xfId="0" applyNumberFormat="1" applyFill="1" applyBorder="1" applyAlignment="1">
      <alignment vertical="center" wrapText="1"/>
    </xf>
    <xf numFmtId="1" fontId="0" fillId="25" borderId="13" xfId="0" applyNumberFormat="1" applyFill="1" applyBorder="1" applyAlignment="1">
      <alignment/>
    </xf>
    <xf numFmtId="0" fontId="0" fillId="25" borderId="10" xfId="0" applyNumberFormat="1" applyFill="1" applyBorder="1" applyAlignment="1">
      <alignment vertical="center" wrapText="1"/>
    </xf>
    <xf numFmtId="164" fontId="10" fillId="25" borderId="27" xfId="42" applyNumberFormat="1" applyFont="1" applyFill="1" applyBorder="1" applyAlignment="1">
      <alignment horizontal="right" vertical="top" wrapText="1"/>
    </xf>
    <xf numFmtId="0" fontId="0" fillId="25" borderId="10" xfId="0" applyFill="1" applyBorder="1" applyAlignment="1">
      <alignment/>
    </xf>
    <xf numFmtId="0" fontId="0" fillId="25" borderId="10" xfId="0" applyNumberFormat="1" applyFill="1" applyBorder="1" applyAlignment="1">
      <alignment vertical="center"/>
    </xf>
    <xf numFmtId="0" fontId="0" fillId="25" borderId="10" xfId="0" applyNumberFormat="1" applyFont="1" applyFill="1" applyBorder="1" applyAlignment="1">
      <alignment/>
    </xf>
    <xf numFmtId="0" fontId="0" fillId="25" borderId="10" xfId="0" applyNumberFormat="1" applyFont="1" applyFill="1" applyBorder="1" applyAlignment="1">
      <alignment vertical="center"/>
    </xf>
    <xf numFmtId="0" fontId="8" fillId="25" borderId="10" xfId="0" applyNumberFormat="1" applyFont="1" applyFill="1" applyBorder="1" applyAlignment="1">
      <alignment/>
    </xf>
    <xf numFmtId="165" fontId="0" fillId="25" borderId="11" xfId="0" applyNumberFormat="1" applyFill="1" applyBorder="1" applyAlignment="1">
      <alignment vertical="center"/>
    </xf>
    <xf numFmtId="0" fontId="0" fillId="25" borderId="27" xfId="0" applyNumberFormat="1" applyFill="1" applyBorder="1" applyAlignment="1">
      <alignment/>
    </xf>
    <xf numFmtId="0" fontId="0" fillId="25" borderId="27" xfId="0" applyNumberFormat="1" applyFont="1" applyFill="1" applyBorder="1" applyAlignment="1">
      <alignment/>
    </xf>
    <xf numFmtId="0" fontId="0" fillId="25" borderId="11" xfId="0" applyNumberFormat="1" applyFill="1" applyBorder="1" applyAlignment="1">
      <alignment vertical="center"/>
    </xf>
    <xf numFmtId="0" fontId="0" fillId="25" borderId="40" xfId="0" applyNumberFormat="1" applyFill="1" applyBorder="1" applyAlignment="1">
      <alignment/>
    </xf>
    <xf numFmtId="0" fontId="0" fillId="25" borderId="40" xfId="0" applyFill="1" applyBorder="1" applyAlignment="1">
      <alignment/>
    </xf>
    <xf numFmtId="0" fontId="0" fillId="25" borderId="31" xfId="0" applyNumberFormat="1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1" xfId="0" applyNumberFormat="1" applyFill="1" applyBorder="1" applyAlignment="1">
      <alignment vertical="center"/>
    </xf>
    <xf numFmtId="0" fontId="0" fillId="25" borderId="13" xfId="0" applyNumberFormat="1" applyFill="1" applyBorder="1" applyAlignment="1">
      <alignment/>
    </xf>
    <xf numFmtId="0" fontId="0" fillId="25" borderId="10" xfId="42" applyNumberFormat="1" applyFont="1" applyFill="1" applyBorder="1" applyAlignment="1">
      <alignment vertical="center"/>
    </xf>
    <xf numFmtId="0" fontId="0" fillId="25" borderId="10" xfId="42" applyNumberFormat="1" applyFont="1" applyFill="1" applyBorder="1" applyAlignment="1">
      <alignment/>
    </xf>
    <xf numFmtId="16" fontId="0" fillId="25" borderId="10" xfId="0" applyNumberFormat="1" applyFill="1" applyBorder="1" applyAlignment="1">
      <alignment/>
    </xf>
    <xf numFmtId="0" fontId="0" fillId="10" borderId="10" xfId="0" applyFill="1" applyBorder="1" applyAlignment="1">
      <alignment vertical="center"/>
    </xf>
    <xf numFmtId="164" fontId="7" fillId="10" borderId="10" xfId="42" applyNumberFormat="1" applyFont="1" applyFill="1" applyBorder="1" applyAlignment="1">
      <alignment horizontal="left" vertical="top" wrapText="1"/>
    </xf>
    <xf numFmtId="165" fontId="0" fillId="4" borderId="34" xfId="0" applyNumberFormat="1" applyFill="1" applyBorder="1" applyAlignment="1">
      <alignment vertical="center"/>
    </xf>
    <xf numFmtId="0" fontId="0" fillId="25" borderId="41" xfId="0" applyNumberFormat="1" applyFill="1" applyBorder="1" applyAlignment="1">
      <alignment/>
    </xf>
    <xf numFmtId="0" fontId="8" fillId="0" borderId="26" xfId="42" applyNumberFormat="1" applyFont="1" applyBorder="1" applyAlignment="1">
      <alignment horizontal="right" vertical="center"/>
    </xf>
    <xf numFmtId="0" fontId="8" fillId="0" borderId="0" xfId="58" applyNumberFormat="1" applyFont="1" applyFill="1" applyBorder="1" applyAlignment="1">
      <alignment/>
    </xf>
    <xf numFmtId="0" fontId="8" fillId="0" borderId="39" xfId="42" applyNumberFormat="1" applyFont="1" applyBorder="1" applyAlignment="1">
      <alignment horizontal="right" vertical="center"/>
    </xf>
    <xf numFmtId="0" fontId="8" fillId="0" borderId="26" xfId="58" applyNumberFormat="1" applyFont="1" applyFill="1" applyBorder="1" applyAlignment="1">
      <alignment/>
    </xf>
    <xf numFmtId="0" fontId="0" fillId="0" borderId="2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2" xfId="0" applyBorder="1" applyAlignment="1">
      <alignment vertical="center"/>
    </xf>
    <xf numFmtId="1" fontId="0" fillId="2" borderId="10" xfId="0" applyNumberFormat="1" applyFill="1" applyBorder="1" applyAlignment="1">
      <alignment vertical="center"/>
    </xf>
    <xf numFmtId="1" fontId="0" fillId="23" borderId="31" xfId="0" applyNumberFormat="1" applyFill="1" applyBorder="1" applyAlignment="1">
      <alignment vertical="center"/>
    </xf>
    <xf numFmtId="1" fontId="0" fillId="2" borderId="10" xfId="0" applyNumberFormat="1" applyFill="1" applyBorder="1" applyAlignment="1">
      <alignment horizontal="right" vertical="center"/>
    </xf>
    <xf numFmtId="1" fontId="0" fillId="23" borderId="31" xfId="0" applyNumberFormat="1" applyFill="1" applyBorder="1" applyAlignment="1">
      <alignment horizontal="right" vertical="center"/>
    </xf>
    <xf numFmtId="165" fontId="0" fillId="4" borderId="22" xfId="0" applyNumberForma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0" fillId="4" borderId="10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vertical="top" wrapText="1"/>
    </xf>
    <xf numFmtId="0" fontId="0" fillId="20" borderId="10" xfId="0" applyFill="1" applyBorder="1" applyAlignment="1">
      <alignment vertical="center"/>
    </xf>
    <xf numFmtId="0" fontId="0" fillId="20" borderId="31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164" fontId="7" fillId="2" borderId="13" xfId="42" applyNumberFormat="1" applyFont="1" applyFill="1" applyBorder="1" applyAlignment="1">
      <alignment horizontal="right" vertical="top" wrapText="1"/>
    </xf>
    <xf numFmtId="0" fontId="0" fillId="2" borderId="13" xfId="0" applyFill="1" applyBorder="1" applyAlignment="1">
      <alignment/>
    </xf>
    <xf numFmtId="0" fontId="0" fillId="2" borderId="10" xfId="0" applyFill="1" applyBorder="1" applyAlignment="1">
      <alignment/>
    </xf>
    <xf numFmtId="1" fontId="0" fillId="23" borderId="10" xfId="0" applyNumberFormat="1" applyFill="1" applyBorder="1" applyAlignment="1">
      <alignment horizontal="right" vertical="center"/>
    </xf>
    <xf numFmtId="165" fontId="0" fillId="2" borderId="10" xfId="0" applyNumberFormat="1" applyFill="1" applyBorder="1" applyAlignment="1">
      <alignment vertical="center" wrapText="1"/>
    </xf>
    <xf numFmtId="1" fontId="0" fillId="15" borderId="10" xfId="0" applyNumberFormat="1" applyFill="1" applyBorder="1" applyAlignment="1">
      <alignment vertical="center"/>
    </xf>
    <xf numFmtId="164" fontId="7" fillId="23" borderId="10" xfId="42" applyNumberFormat="1" applyFont="1" applyFill="1" applyBorder="1" applyAlignment="1">
      <alignment horizontal="right" vertical="top" wrapText="1"/>
    </xf>
    <xf numFmtId="0" fontId="0" fillId="2" borderId="10" xfId="0" applyFill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4" borderId="10" xfId="0" applyNumberFormat="1" applyFill="1" applyBorder="1" applyAlignment="1">
      <alignment vertical="center"/>
    </xf>
    <xf numFmtId="16" fontId="0" fillId="20" borderId="10" xfId="0" applyNumberFormat="1" applyFill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" fontId="0" fillId="2" borderId="10" xfId="0" applyNumberFormat="1" applyFill="1" applyBorder="1" applyAlignment="1">
      <alignment vertical="center" wrapText="1"/>
    </xf>
    <xf numFmtId="164" fontId="7" fillId="23" borderId="10" xfId="42" applyNumberFormat="1" applyFont="1" applyFill="1" applyBorder="1" applyAlignment="1">
      <alignment horizontal="right" vertical="center" wrapText="1"/>
    </xf>
    <xf numFmtId="1" fontId="0" fillId="0" borderId="10" xfId="0" applyNumberFormat="1" applyFill="1" applyBorder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" fontId="0" fillId="2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1" fontId="0" fillId="2" borderId="11" xfId="0" applyNumberFormat="1" applyFill="1" applyBorder="1" applyAlignment="1">
      <alignment vertical="center"/>
    </xf>
    <xf numFmtId="1" fontId="0" fillId="23" borderId="11" xfId="0" applyNumberFormat="1" applyFill="1" applyBorder="1" applyAlignment="1">
      <alignment vertical="center"/>
    </xf>
    <xf numFmtId="0" fontId="10" fillId="10" borderId="13" xfId="0" applyFont="1" applyFill="1" applyBorder="1" applyAlignment="1">
      <alignment vertical="top" wrapText="1"/>
    </xf>
    <xf numFmtId="164" fontId="7" fillId="10" borderId="13" xfId="42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164" fontId="7" fillId="0" borderId="13" xfId="42" applyNumberFormat="1" applyFont="1" applyBorder="1" applyAlignment="1">
      <alignment horizontal="center" vertical="top" wrapText="1"/>
    </xf>
    <xf numFmtId="164" fontId="7" fillId="0" borderId="10" xfId="42" applyNumberFormat="1" applyFont="1" applyBorder="1" applyAlignment="1">
      <alignment horizontal="center" vertical="top" wrapText="1"/>
    </xf>
    <xf numFmtId="16" fontId="14" fillId="0" borderId="34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164" fontId="7" fillId="0" borderId="27" xfId="42" applyNumberFormat="1" applyFont="1" applyBorder="1" applyAlignment="1">
      <alignment horizontal="center" vertical="top" wrapText="1"/>
    </xf>
    <xf numFmtId="164" fontId="7" fillId="0" borderId="11" xfId="42" applyNumberFormat="1" applyFont="1" applyBorder="1" applyAlignment="1">
      <alignment horizontal="center" vertical="top" wrapText="1"/>
    </xf>
    <xf numFmtId="164" fontId="7" fillId="0" borderId="41" xfId="42" applyNumberFormat="1" applyFont="1" applyBorder="1" applyAlignment="1">
      <alignment horizontal="center" vertical="top" wrapText="1"/>
    </xf>
    <xf numFmtId="164" fontId="7" fillId="0" borderId="43" xfId="42" applyNumberFormat="1" applyFont="1" applyBorder="1" applyAlignment="1">
      <alignment horizontal="center" vertical="top" wrapText="1"/>
    </xf>
    <xf numFmtId="164" fontId="7" fillId="0" borderId="44" xfId="42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" fontId="14" fillId="0" borderId="52" xfId="0" applyNumberFormat="1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16" fontId="8" fillId="0" borderId="55" xfId="0" applyNumberFormat="1" applyFont="1" applyBorder="1" applyAlignment="1">
      <alignment horizontal="center" vertical="top"/>
    </xf>
    <xf numFmtId="16" fontId="8" fillId="0" borderId="56" xfId="0" applyNumberFormat="1" applyFont="1" applyBorder="1" applyAlignment="1">
      <alignment horizontal="center" vertical="top"/>
    </xf>
    <xf numFmtId="16" fontId="8" fillId="0" borderId="57" xfId="0" applyNumberFormat="1" applyFont="1" applyBorder="1" applyAlignment="1">
      <alignment horizontal="center" vertical="top"/>
    </xf>
    <xf numFmtId="0" fontId="14" fillId="0" borderId="15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6" fontId="14" fillId="0" borderId="52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top"/>
    </xf>
    <xf numFmtId="0" fontId="8" fillId="0" borderId="50" xfId="0" applyFont="1" applyBorder="1" applyAlignment="1">
      <alignment horizontal="center" vertical="top"/>
    </xf>
    <xf numFmtId="16" fontId="14" fillId="0" borderId="53" xfId="0" applyNumberFormat="1" applyFont="1" applyBorder="1" applyAlignment="1">
      <alignment horizontal="center"/>
    </xf>
    <xf numFmtId="16" fontId="14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6" fontId="12" fillId="23" borderId="10" xfId="0" applyNumberFormat="1" applyFont="1" applyFill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/>
    </xf>
    <xf numFmtId="0" fontId="8" fillId="0" borderId="43" xfId="0" applyFont="1" applyBorder="1" applyAlignment="1">
      <alignment horizontal="center" vertical="top"/>
    </xf>
    <xf numFmtId="0" fontId="8" fillId="0" borderId="44" xfId="0" applyFont="1" applyBorder="1" applyAlignment="1">
      <alignment horizontal="center" vertical="top"/>
    </xf>
    <xf numFmtId="0" fontId="8" fillId="0" borderId="49" xfId="0" applyFont="1" applyBorder="1" applyAlignment="1">
      <alignment horizontal="center" vertical="top"/>
    </xf>
    <xf numFmtId="164" fontId="7" fillId="10" borderId="10" xfId="42" applyNumberFormat="1" applyFont="1" applyFill="1" applyBorder="1" applyAlignment="1">
      <alignment horizontal="center" vertical="top" wrapText="1"/>
    </xf>
    <xf numFmtId="0" fontId="10" fillId="10" borderId="10" xfId="0" applyFont="1" applyFill="1" applyBorder="1" applyAlignment="1">
      <alignment horizontal="left" vertical="top" wrapText="1"/>
    </xf>
    <xf numFmtId="16" fontId="12" fillId="23" borderId="22" xfId="0" applyNumberFormat="1" applyFont="1" applyFill="1" applyBorder="1" applyAlignment="1">
      <alignment horizontal="center" vertical="top" wrapText="1"/>
    </xf>
    <xf numFmtId="0" fontId="14" fillId="0" borderId="4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8" fillId="0" borderId="58" xfId="58" applyFont="1" applyBorder="1" applyAlignment="1">
      <alignment horizontal="center" vertical="center"/>
    </xf>
    <xf numFmtId="9" fontId="8" fillId="0" borderId="59" xfId="58" applyFont="1" applyBorder="1" applyAlignment="1">
      <alignment horizontal="center" vertical="center"/>
    </xf>
    <xf numFmtId="9" fontId="8" fillId="0" borderId="14" xfId="58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08"/>
  <sheetViews>
    <sheetView tabSelected="1" zoomScale="60" zoomScaleNormal="60" zoomScalePageLayoutView="0" workbookViewId="0" topLeftCell="A1">
      <pane xSplit="10" ySplit="3" topLeftCell="BD103" activePane="bottomRight" state="frozen"/>
      <selection pane="topLeft" activeCell="A1" sqref="A1"/>
      <selection pane="topRight" activeCell="K1" sqref="K1"/>
      <selection pane="bottomLeft" activeCell="A4" sqref="A4"/>
      <selection pane="bottomRight" activeCell="BM137" sqref="BM137"/>
    </sheetView>
  </sheetViews>
  <sheetFormatPr defaultColWidth="9.140625" defaultRowHeight="15"/>
  <cols>
    <col min="3" max="3" width="0" style="0" hidden="1" customWidth="1"/>
    <col min="4" max="4" width="16.8515625" style="0" customWidth="1"/>
    <col min="5" max="5" width="12.421875" style="0" bestFit="1" customWidth="1"/>
    <col min="7" max="7" width="23.7109375" style="0" bestFit="1" customWidth="1"/>
    <col min="8" max="8" width="11.7109375" style="0" customWidth="1"/>
    <col min="9" max="9" width="14.7109375" style="0" bestFit="1" customWidth="1"/>
    <col min="11" max="11" width="14.8515625" style="0" bestFit="1" customWidth="1"/>
    <col min="12" max="12" width="13.57421875" style="0" bestFit="1" customWidth="1"/>
    <col min="13" max="13" width="14.00390625" style="0" customWidth="1"/>
    <col min="14" max="14" width="11.7109375" style="0" customWidth="1"/>
    <col min="15" max="15" width="11.7109375" style="41" customWidth="1"/>
    <col min="16" max="16" width="13.421875" style="23" customWidth="1"/>
    <col min="18" max="18" width="9.140625" style="41" customWidth="1"/>
    <col min="19" max="19" width="13.421875" style="0" customWidth="1"/>
    <col min="21" max="21" width="14.421875" style="41" bestFit="1" customWidth="1"/>
    <col min="24" max="24" width="14.421875" style="41" bestFit="1" customWidth="1"/>
    <col min="25" max="25" width="14.421875" style="0" bestFit="1" customWidth="1"/>
    <col min="27" max="27" width="14.140625" style="0" customWidth="1"/>
    <col min="28" max="28" width="14.421875" style="0" bestFit="1" customWidth="1"/>
    <col min="31" max="31" width="14.421875" style="0" bestFit="1" customWidth="1"/>
    <col min="33" max="33" width="12.7109375" style="0" customWidth="1"/>
    <col min="34" max="34" width="13.57421875" style="0" customWidth="1"/>
    <col min="36" max="36" width="11.57421875" style="0" customWidth="1"/>
    <col min="37" max="37" width="12.57421875" style="0" customWidth="1"/>
    <col min="39" max="39" width="9.140625" style="143" customWidth="1"/>
    <col min="40" max="40" width="13.57421875" style="143" customWidth="1"/>
    <col min="41" max="41" width="10.140625" style="0" bestFit="1" customWidth="1"/>
    <col min="42" max="42" width="10.140625" style="143" customWidth="1"/>
    <col min="43" max="43" width="12.57421875" style="143" customWidth="1"/>
    <col min="44" max="44" width="9.7109375" style="0" bestFit="1" customWidth="1"/>
    <col min="45" max="45" width="15.8515625" style="190" bestFit="1" customWidth="1"/>
    <col min="46" max="46" width="15.8515625" style="143" bestFit="1" customWidth="1"/>
    <col min="47" max="47" width="10.140625" style="0" bestFit="1" customWidth="1"/>
    <col min="48" max="48" width="15.8515625" style="143" bestFit="1" customWidth="1"/>
    <col min="49" max="49" width="10.140625" style="143" customWidth="1"/>
    <col min="50" max="50" width="9.140625" style="143" customWidth="1"/>
    <col min="51" max="52" width="9.140625" style="208" customWidth="1"/>
    <col min="53" max="53" width="10.140625" style="0" bestFit="1" customWidth="1"/>
    <col min="54" max="55" width="10.140625" style="143" customWidth="1"/>
    <col min="56" max="56" width="10.140625" style="0" bestFit="1" customWidth="1"/>
    <col min="57" max="58" width="10.140625" style="143" customWidth="1"/>
    <col min="59" max="62" width="10.140625" style="0" customWidth="1"/>
    <col min="63" max="64" width="12.140625" style="49" bestFit="1" customWidth="1"/>
  </cols>
  <sheetData>
    <row r="1" spans="1:64" ht="21.75" thickBot="1">
      <c r="A1" s="382" t="s">
        <v>185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  <c r="BI1" s="383"/>
      <c r="BJ1" s="383"/>
      <c r="BK1" s="383"/>
      <c r="BL1" s="384"/>
    </row>
    <row r="2" spans="1:64" ht="21">
      <c r="A2" s="388" t="s">
        <v>0</v>
      </c>
      <c r="B2" s="369" t="s">
        <v>1</v>
      </c>
      <c r="C2" s="91"/>
      <c r="D2" s="369" t="s">
        <v>2</v>
      </c>
      <c r="E2" s="369" t="s">
        <v>3</v>
      </c>
      <c r="F2" s="369" t="s">
        <v>4</v>
      </c>
      <c r="G2" s="369" t="s">
        <v>5</v>
      </c>
      <c r="H2" s="369" t="s">
        <v>6</v>
      </c>
      <c r="I2" s="369" t="s">
        <v>7</v>
      </c>
      <c r="J2" s="369" t="s">
        <v>8</v>
      </c>
      <c r="K2" s="385">
        <v>40602</v>
      </c>
      <c r="L2" s="386"/>
      <c r="M2" s="387"/>
      <c r="N2" s="385">
        <v>40603</v>
      </c>
      <c r="O2" s="386"/>
      <c r="P2" s="387"/>
      <c r="Q2" s="385">
        <v>40604</v>
      </c>
      <c r="R2" s="386"/>
      <c r="S2" s="387"/>
      <c r="T2" s="385">
        <v>40605</v>
      </c>
      <c r="U2" s="386"/>
      <c r="V2" s="387"/>
      <c r="W2" s="379">
        <v>40606</v>
      </c>
      <c r="X2" s="380"/>
      <c r="Y2" s="381"/>
      <c r="Z2" s="379">
        <v>40607</v>
      </c>
      <c r="AA2" s="380"/>
      <c r="AB2" s="381"/>
      <c r="AC2" s="376">
        <v>40608</v>
      </c>
      <c r="AD2" s="377"/>
      <c r="AE2" s="378"/>
      <c r="AF2" s="376">
        <v>40609</v>
      </c>
      <c r="AG2" s="377"/>
      <c r="AH2" s="378"/>
      <c r="AI2" s="376">
        <v>40610</v>
      </c>
      <c r="AJ2" s="390"/>
      <c r="AK2" s="391"/>
      <c r="AL2" s="376">
        <v>40611</v>
      </c>
      <c r="AM2" s="390"/>
      <c r="AN2" s="391"/>
      <c r="AO2" s="376">
        <v>40612</v>
      </c>
      <c r="AP2" s="390"/>
      <c r="AQ2" s="391"/>
      <c r="AR2" s="376">
        <v>40613</v>
      </c>
      <c r="AS2" s="390"/>
      <c r="AT2" s="391"/>
      <c r="AU2" s="376">
        <v>40614</v>
      </c>
      <c r="AV2" s="390"/>
      <c r="AW2" s="391"/>
      <c r="AX2" s="350">
        <v>40615</v>
      </c>
      <c r="AY2" s="351"/>
      <c r="AZ2" s="352"/>
      <c r="BA2" s="350">
        <v>40616</v>
      </c>
      <c r="BB2" s="351"/>
      <c r="BC2" s="352"/>
      <c r="BD2" s="350">
        <v>40617</v>
      </c>
      <c r="BE2" s="351"/>
      <c r="BF2" s="352"/>
      <c r="BG2" s="201"/>
      <c r="BH2" s="201"/>
      <c r="BI2" s="201"/>
      <c r="BJ2" s="201"/>
      <c r="BK2" s="374" t="s">
        <v>150</v>
      </c>
      <c r="BL2" s="375"/>
    </row>
    <row r="3" spans="1:64" ht="94.5" thickBot="1">
      <c r="A3" s="389"/>
      <c r="B3" s="370"/>
      <c r="C3" s="106"/>
      <c r="D3" s="370"/>
      <c r="E3" s="370"/>
      <c r="F3" s="370"/>
      <c r="G3" s="370"/>
      <c r="H3" s="370"/>
      <c r="I3" s="370"/>
      <c r="J3" s="370"/>
      <c r="K3" s="107" t="s">
        <v>164</v>
      </c>
      <c r="L3" s="160" t="s">
        <v>163</v>
      </c>
      <c r="M3" s="108" t="s">
        <v>9</v>
      </c>
      <c r="N3" s="107" t="s">
        <v>164</v>
      </c>
      <c r="O3" s="160" t="s">
        <v>163</v>
      </c>
      <c r="P3" s="108" t="s">
        <v>9</v>
      </c>
      <c r="Q3" s="107" t="s">
        <v>164</v>
      </c>
      <c r="R3" s="160" t="s">
        <v>163</v>
      </c>
      <c r="S3" s="108" t="s">
        <v>9</v>
      </c>
      <c r="T3" s="107" t="s">
        <v>164</v>
      </c>
      <c r="U3" s="160" t="s">
        <v>163</v>
      </c>
      <c r="V3" s="108" t="s">
        <v>9</v>
      </c>
      <c r="W3" s="107" t="s">
        <v>164</v>
      </c>
      <c r="X3" s="160" t="s">
        <v>163</v>
      </c>
      <c r="Y3" s="108" t="s">
        <v>9</v>
      </c>
      <c r="Z3" s="107" t="s">
        <v>164</v>
      </c>
      <c r="AA3" s="160" t="s">
        <v>163</v>
      </c>
      <c r="AB3" s="108" t="s">
        <v>9</v>
      </c>
      <c r="AC3" s="109" t="s">
        <v>10</v>
      </c>
      <c r="AD3" s="160" t="s">
        <v>163</v>
      </c>
      <c r="AE3" s="108" t="s">
        <v>9</v>
      </c>
      <c r="AF3" s="110" t="s">
        <v>164</v>
      </c>
      <c r="AG3" s="160" t="s">
        <v>163</v>
      </c>
      <c r="AH3" s="108" t="s">
        <v>9</v>
      </c>
      <c r="AI3" s="110" t="s">
        <v>164</v>
      </c>
      <c r="AJ3" s="160" t="s">
        <v>163</v>
      </c>
      <c r="AK3" s="108" t="s">
        <v>9</v>
      </c>
      <c r="AL3" s="110">
        <v>40611</v>
      </c>
      <c r="AM3" s="146" t="s">
        <v>163</v>
      </c>
      <c r="AN3" s="138" t="s">
        <v>9</v>
      </c>
      <c r="AO3" s="110">
        <v>40612</v>
      </c>
      <c r="AP3" s="146" t="s">
        <v>163</v>
      </c>
      <c r="AQ3" s="138" t="s">
        <v>9</v>
      </c>
      <c r="AR3" s="110">
        <v>40613</v>
      </c>
      <c r="AS3" s="188" t="s">
        <v>163</v>
      </c>
      <c r="AT3" s="138" t="s">
        <v>9</v>
      </c>
      <c r="AU3" s="110">
        <v>40614</v>
      </c>
      <c r="AV3" s="146" t="s">
        <v>163</v>
      </c>
      <c r="AW3" s="138" t="s">
        <v>9</v>
      </c>
      <c r="AX3" s="202" t="s">
        <v>10</v>
      </c>
      <c r="AY3" s="146" t="s">
        <v>163</v>
      </c>
      <c r="AZ3" s="138" t="s">
        <v>9</v>
      </c>
      <c r="BA3" s="110">
        <v>40616</v>
      </c>
      <c r="BB3" s="146" t="s">
        <v>163</v>
      </c>
      <c r="BC3" s="138" t="s">
        <v>9</v>
      </c>
      <c r="BD3" s="228">
        <v>40617</v>
      </c>
      <c r="BE3" s="235" t="s">
        <v>163</v>
      </c>
      <c r="BF3" s="236" t="s">
        <v>9</v>
      </c>
      <c r="BG3" s="236"/>
      <c r="BH3" s="236"/>
      <c r="BI3" s="236"/>
      <c r="BJ3" s="236"/>
      <c r="BK3" s="237" t="s">
        <v>163</v>
      </c>
      <c r="BL3" s="93" t="s">
        <v>9</v>
      </c>
    </row>
    <row r="4" spans="1:64" ht="30.75" thickBot="1">
      <c r="A4" s="363" t="s">
        <v>11</v>
      </c>
      <c r="B4" s="367">
        <v>1</v>
      </c>
      <c r="C4" s="367">
        <v>1</v>
      </c>
      <c r="D4" s="368" t="s">
        <v>12</v>
      </c>
      <c r="E4" s="348">
        <v>614</v>
      </c>
      <c r="F4" s="348">
        <v>3</v>
      </c>
      <c r="G4" s="111" t="s">
        <v>13</v>
      </c>
      <c r="H4" s="32">
        <v>154</v>
      </c>
      <c r="I4" s="32">
        <v>31</v>
      </c>
      <c r="J4" s="112">
        <v>5</v>
      </c>
      <c r="K4" s="113"/>
      <c r="L4" s="182">
        <v>31</v>
      </c>
      <c r="M4" s="114" t="s">
        <v>14</v>
      </c>
      <c r="N4" s="113"/>
      <c r="O4" s="182"/>
      <c r="P4" s="114"/>
      <c r="Q4" s="35"/>
      <c r="R4" s="147"/>
      <c r="S4" s="114"/>
      <c r="T4" s="36">
        <v>40605</v>
      </c>
      <c r="U4" s="183">
        <v>31</v>
      </c>
      <c r="V4" s="115">
        <v>29</v>
      </c>
      <c r="W4" s="36">
        <v>40606</v>
      </c>
      <c r="X4" s="183">
        <v>31</v>
      </c>
      <c r="Y4" s="115">
        <v>31</v>
      </c>
      <c r="Z4" s="36">
        <v>40607</v>
      </c>
      <c r="AA4" s="147">
        <v>31</v>
      </c>
      <c r="AB4" s="114">
        <v>19</v>
      </c>
      <c r="AC4" s="37"/>
      <c r="AD4" s="169"/>
      <c r="AE4" s="116"/>
      <c r="AF4" s="36">
        <v>40609</v>
      </c>
      <c r="AG4" s="148">
        <v>31</v>
      </c>
      <c r="AH4" s="3">
        <v>24</v>
      </c>
      <c r="AI4" s="5">
        <v>40610</v>
      </c>
      <c r="AJ4" s="148">
        <v>31</v>
      </c>
      <c r="AK4" s="3">
        <v>20</v>
      </c>
      <c r="AL4" s="36">
        <v>40611</v>
      </c>
      <c r="AM4" s="147">
        <v>31</v>
      </c>
      <c r="AN4" s="139">
        <v>20</v>
      </c>
      <c r="AO4" s="36">
        <v>40612</v>
      </c>
      <c r="AP4" s="147"/>
      <c r="AQ4" s="153" t="s">
        <v>194</v>
      </c>
      <c r="AR4" s="36">
        <v>40613</v>
      </c>
      <c r="AS4" s="147" t="s">
        <v>199</v>
      </c>
      <c r="AT4" s="139" t="s">
        <v>190</v>
      </c>
      <c r="AU4" s="36">
        <v>40614</v>
      </c>
      <c r="AV4" s="147" t="s">
        <v>190</v>
      </c>
      <c r="AW4" s="139"/>
      <c r="AX4" s="203"/>
      <c r="AY4" s="292"/>
      <c r="AZ4" s="292"/>
      <c r="BA4" s="252" t="s">
        <v>55</v>
      </c>
      <c r="BB4" s="245"/>
      <c r="BC4" s="221"/>
      <c r="BD4" s="229"/>
      <c r="BE4" s="149"/>
      <c r="BF4" s="128"/>
      <c r="BG4" s="238"/>
      <c r="BH4" s="238"/>
      <c r="BI4" s="238"/>
      <c r="BJ4" s="238"/>
      <c r="BK4" s="70">
        <f>SUM(L4,O4,R4,U4,X4,AA4,AD4,AG4,AJ4,AM4,AP4,AS4,AV4,AY4,BB4,BE4)</f>
        <v>217</v>
      </c>
      <c r="BL4" s="92">
        <f>SUM(M4,P4,S4,V4,Y4,AB4,AE4,AH4,AK4,AN4,AQ4,AT4,AW4,AZ4,BC4,BF4)</f>
        <v>143</v>
      </c>
    </row>
    <row r="5" spans="1:64" ht="30.75" thickBot="1">
      <c r="A5" s="364"/>
      <c r="B5" s="345"/>
      <c r="C5" s="345"/>
      <c r="D5" s="358"/>
      <c r="E5" s="349"/>
      <c r="F5" s="349"/>
      <c r="G5" s="47" t="s">
        <v>152</v>
      </c>
      <c r="H5" s="62">
        <v>141</v>
      </c>
      <c r="I5" s="62">
        <v>28</v>
      </c>
      <c r="J5" s="25">
        <v>5</v>
      </c>
      <c r="K5" s="10"/>
      <c r="L5" s="180">
        <v>28</v>
      </c>
      <c r="M5" s="3" t="s">
        <v>14</v>
      </c>
      <c r="N5" s="10"/>
      <c r="O5" s="180"/>
      <c r="P5" s="3"/>
      <c r="Q5" s="4"/>
      <c r="R5" s="148"/>
      <c r="S5" s="3"/>
      <c r="T5" s="5">
        <v>40605</v>
      </c>
      <c r="U5" s="184">
        <v>28</v>
      </c>
      <c r="V5" s="38">
        <v>15</v>
      </c>
      <c r="W5" s="5">
        <v>40606</v>
      </c>
      <c r="X5" s="184">
        <v>28</v>
      </c>
      <c r="Y5" s="38">
        <v>20</v>
      </c>
      <c r="Z5" s="5">
        <v>40607</v>
      </c>
      <c r="AA5" s="148">
        <v>28</v>
      </c>
      <c r="AB5" s="3">
        <v>17</v>
      </c>
      <c r="AC5" s="6"/>
      <c r="AD5" s="148"/>
      <c r="AE5" s="3"/>
      <c r="AF5" s="5">
        <v>40609</v>
      </c>
      <c r="AG5" s="148">
        <v>28</v>
      </c>
      <c r="AH5" s="3">
        <v>35</v>
      </c>
      <c r="AI5" s="5">
        <v>40610</v>
      </c>
      <c r="AJ5" s="148">
        <v>28</v>
      </c>
      <c r="AK5" s="3">
        <v>19</v>
      </c>
      <c r="AL5" s="5">
        <v>40611</v>
      </c>
      <c r="AM5" s="148"/>
      <c r="AN5" s="127">
        <v>20</v>
      </c>
      <c r="AO5" s="5">
        <v>40612</v>
      </c>
      <c r="AP5" s="148"/>
      <c r="AQ5" s="153">
        <v>6</v>
      </c>
      <c r="AR5" s="5">
        <v>40613</v>
      </c>
      <c r="AS5" s="148">
        <v>28</v>
      </c>
      <c r="AT5" s="127">
        <v>7</v>
      </c>
      <c r="AU5" s="5">
        <v>40614</v>
      </c>
      <c r="AV5" s="148" t="s">
        <v>190</v>
      </c>
      <c r="AW5" s="127"/>
      <c r="AX5" s="204"/>
      <c r="AY5" s="267"/>
      <c r="AZ5" s="267"/>
      <c r="BA5" s="252" t="s">
        <v>55</v>
      </c>
      <c r="BB5" s="246"/>
      <c r="BC5" s="222"/>
      <c r="BD5" s="230"/>
      <c r="BE5" s="149"/>
      <c r="BF5" s="128"/>
      <c r="BG5" s="238"/>
      <c r="BH5" s="238"/>
      <c r="BI5" s="238"/>
      <c r="BJ5" s="238"/>
      <c r="BK5" s="70">
        <f aca="true" t="shared" si="0" ref="BK5:BK68">SUM(L5,O5,R5,U5,X5,AA5,AD5,AG5,AJ5,AM5,AP5,AS5,AV5,AY5,BB5,BE5)</f>
        <v>196</v>
      </c>
      <c r="BL5" s="92">
        <f aca="true" t="shared" si="1" ref="BL5:BL68">SUM(M5,P5,S5,V5,Y5,AB5,AE5,AH5,AK5,AN5,AQ5,AT5,AW5,AZ5,BC5,BF5)</f>
        <v>139</v>
      </c>
    </row>
    <row r="6" spans="1:64" ht="19.5" thickBot="1">
      <c r="A6" s="364"/>
      <c r="B6" s="345"/>
      <c r="C6" s="345"/>
      <c r="D6" s="358"/>
      <c r="E6" s="349"/>
      <c r="F6" s="349"/>
      <c r="G6" s="47" t="s">
        <v>151</v>
      </c>
      <c r="H6" s="62">
        <v>140</v>
      </c>
      <c r="I6" s="62">
        <v>28</v>
      </c>
      <c r="J6" s="25">
        <v>5</v>
      </c>
      <c r="K6" s="10"/>
      <c r="L6" s="180"/>
      <c r="M6" s="3"/>
      <c r="N6" s="10"/>
      <c r="O6" s="180"/>
      <c r="P6" s="3"/>
      <c r="Q6" s="4"/>
      <c r="R6" s="148"/>
      <c r="S6" s="3"/>
      <c r="T6" s="5">
        <v>40605</v>
      </c>
      <c r="U6" s="184">
        <v>28</v>
      </c>
      <c r="V6" s="38">
        <v>15</v>
      </c>
      <c r="W6" s="5">
        <v>40606</v>
      </c>
      <c r="X6" s="184">
        <v>28</v>
      </c>
      <c r="Y6" s="38">
        <v>19</v>
      </c>
      <c r="Z6" s="5">
        <v>40607</v>
      </c>
      <c r="AA6" s="148">
        <v>28</v>
      </c>
      <c r="AB6" s="3">
        <v>17</v>
      </c>
      <c r="AC6" s="6"/>
      <c r="AD6" s="148"/>
      <c r="AE6" s="3"/>
      <c r="AF6" s="5">
        <v>40609</v>
      </c>
      <c r="AG6" s="148"/>
      <c r="AH6" s="3"/>
      <c r="AI6" s="5">
        <v>40610</v>
      </c>
      <c r="AJ6" s="148"/>
      <c r="AK6" s="3"/>
      <c r="AL6" s="5">
        <v>40611</v>
      </c>
      <c r="AM6" s="148"/>
      <c r="AN6" s="127"/>
      <c r="AO6" s="5">
        <v>40612</v>
      </c>
      <c r="AP6" s="148"/>
      <c r="AQ6" s="153"/>
      <c r="AR6" s="5">
        <v>40613</v>
      </c>
      <c r="AS6" s="148"/>
      <c r="AT6" s="127"/>
      <c r="AU6" s="5">
        <v>40614</v>
      </c>
      <c r="AV6" s="148" t="s">
        <v>190</v>
      </c>
      <c r="AW6" s="127"/>
      <c r="AX6" s="204"/>
      <c r="AY6" s="267"/>
      <c r="AZ6" s="267"/>
      <c r="BA6" s="252" t="s">
        <v>55</v>
      </c>
      <c r="BB6" s="246"/>
      <c r="BC6" s="222"/>
      <c r="BD6" s="230"/>
      <c r="BE6" s="149"/>
      <c r="BF6" s="128"/>
      <c r="BG6" s="238"/>
      <c r="BH6" s="238"/>
      <c r="BI6" s="238"/>
      <c r="BJ6" s="238"/>
      <c r="BK6" s="70">
        <f t="shared" si="0"/>
        <v>84</v>
      </c>
      <c r="BL6" s="92">
        <f t="shared" si="1"/>
        <v>51</v>
      </c>
    </row>
    <row r="7" spans="1:64" ht="30">
      <c r="A7" s="364"/>
      <c r="B7" s="345"/>
      <c r="C7" s="345"/>
      <c r="D7" s="358"/>
      <c r="E7" s="349"/>
      <c r="F7" s="349"/>
      <c r="G7" s="47" t="s">
        <v>15</v>
      </c>
      <c r="H7" s="62">
        <v>177</v>
      </c>
      <c r="I7" s="62">
        <v>36</v>
      </c>
      <c r="J7" s="25">
        <v>5</v>
      </c>
      <c r="K7" s="10"/>
      <c r="L7" s="180">
        <v>36</v>
      </c>
      <c r="M7" s="3" t="s">
        <v>14</v>
      </c>
      <c r="N7" s="10"/>
      <c r="O7" s="180"/>
      <c r="P7" s="3"/>
      <c r="Q7" s="4"/>
      <c r="R7" s="148"/>
      <c r="S7" s="3"/>
      <c r="T7" s="5">
        <v>40605</v>
      </c>
      <c r="U7" s="184">
        <v>36</v>
      </c>
      <c r="V7" s="38">
        <v>36</v>
      </c>
      <c r="W7" s="5">
        <v>40606</v>
      </c>
      <c r="X7" s="184">
        <v>36</v>
      </c>
      <c r="Y7" s="38">
        <v>42</v>
      </c>
      <c r="Z7" s="5">
        <v>40607</v>
      </c>
      <c r="AA7" s="148">
        <v>36</v>
      </c>
      <c r="AB7" s="3">
        <v>33</v>
      </c>
      <c r="AC7" s="6"/>
      <c r="AD7" s="148"/>
      <c r="AE7" s="3"/>
      <c r="AF7" s="5">
        <v>40609</v>
      </c>
      <c r="AG7" s="148">
        <v>36</v>
      </c>
      <c r="AH7" s="3">
        <v>42</v>
      </c>
      <c r="AI7" s="5">
        <v>40610</v>
      </c>
      <c r="AJ7" s="148">
        <v>36</v>
      </c>
      <c r="AK7" s="3">
        <v>16</v>
      </c>
      <c r="AL7" s="5">
        <v>40611</v>
      </c>
      <c r="AM7" s="148"/>
      <c r="AN7" s="153" t="s">
        <v>194</v>
      </c>
      <c r="AO7" s="5">
        <v>40612</v>
      </c>
      <c r="AP7" s="148"/>
      <c r="AQ7" s="153" t="s">
        <v>190</v>
      </c>
      <c r="AR7" s="5">
        <v>40613</v>
      </c>
      <c r="AS7" s="148"/>
      <c r="AT7" s="127" t="s">
        <v>190</v>
      </c>
      <c r="AU7" s="5">
        <v>40614</v>
      </c>
      <c r="AV7" s="148" t="s">
        <v>190</v>
      </c>
      <c r="AW7" s="127"/>
      <c r="AX7" s="204"/>
      <c r="AY7" s="267"/>
      <c r="AZ7" s="267"/>
      <c r="BA7" s="252" t="s">
        <v>55</v>
      </c>
      <c r="BB7" s="246"/>
      <c r="BC7" s="222"/>
      <c r="BD7" s="230"/>
      <c r="BE7" s="149"/>
      <c r="BF7" s="128"/>
      <c r="BG7" s="238"/>
      <c r="BH7" s="238"/>
      <c r="BI7" s="238"/>
      <c r="BJ7" s="238"/>
      <c r="BK7" s="70">
        <f t="shared" si="0"/>
        <v>216</v>
      </c>
      <c r="BL7" s="92">
        <f t="shared" si="1"/>
        <v>169</v>
      </c>
    </row>
    <row r="8" spans="1:64" ht="18.75">
      <c r="A8" s="364"/>
      <c r="B8" s="58">
        <v>2</v>
      </c>
      <c r="C8" s="58">
        <v>2</v>
      </c>
      <c r="D8" s="7" t="s">
        <v>16</v>
      </c>
      <c r="E8" s="62">
        <v>3</v>
      </c>
      <c r="F8" s="62"/>
      <c r="G8" s="48" t="s">
        <v>19</v>
      </c>
      <c r="H8" s="62"/>
      <c r="I8" s="62"/>
      <c r="J8" s="62"/>
      <c r="K8" s="1"/>
      <c r="L8" s="180"/>
      <c r="M8" s="8"/>
      <c r="N8" s="1"/>
      <c r="O8" s="149"/>
      <c r="P8" s="8"/>
      <c r="Q8" s="1"/>
      <c r="R8" s="149"/>
      <c r="S8" s="8"/>
      <c r="T8" s="1"/>
      <c r="U8" s="185"/>
      <c r="V8" s="39"/>
      <c r="W8" s="1"/>
      <c r="X8" s="185"/>
      <c r="Y8" s="39"/>
      <c r="Z8" s="1"/>
      <c r="AA8" s="149"/>
      <c r="AB8" s="3"/>
      <c r="AC8" s="6"/>
      <c r="AD8" s="148"/>
      <c r="AE8" s="3"/>
      <c r="AF8" s="1"/>
      <c r="AG8" s="148"/>
      <c r="AH8" s="3"/>
      <c r="AI8" s="5"/>
      <c r="AJ8" s="148"/>
      <c r="AK8" s="3"/>
      <c r="AL8" s="1"/>
      <c r="AM8" s="149"/>
      <c r="AN8" s="128"/>
      <c r="AO8" s="1"/>
      <c r="AP8" s="149"/>
      <c r="AQ8" s="154"/>
      <c r="AR8" s="1"/>
      <c r="AS8" s="148"/>
      <c r="AT8" s="128"/>
      <c r="AU8" s="1"/>
      <c r="AV8" s="149"/>
      <c r="AW8" s="128"/>
      <c r="AX8" s="204"/>
      <c r="AY8" s="267"/>
      <c r="AZ8" s="267"/>
      <c r="BA8" s="253"/>
      <c r="BB8" s="247"/>
      <c r="BC8" s="223"/>
      <c r="BD8" s="230"/>
      <c r="BE8" s="149"/>
      <c r="BF8" s="128"/>
      <c r="BG8" s="238"/>
      <c r="BH8" s="238"/>
      <c r="BI8" s="238"/>
      <c r="BJ8" s="238"/>
      <c r="BK8" s="70">
        <f t="shared" si="0"/>
        <v>0</v>
      </c>
      <c r="BL8" s="92">
        <f t="shared" si="1"/>
        <v>0</v>
      </c>
    </row>
    <row r="9" spans="1:64" ht="18.75">
      <c r="A9" s="364"/>
      <c r="B9" s="58">
        <v>3</v>
      </c>
      <c r="C9" s="58">
        <v>3</v>
      </c>
      <c r="D9" s="7" t="s">
        <v>17</v>
      </c>
      <c r="E9" s="62">
        <v>31</v>
      </c>
      <c r="F9" s="62">
        <v>1</v>
      </c>
      <c r="G9" s="48" t="s">
        <v>156</v>
      </c>
      <c r="H9" s="62">
        <v>31</v>
      </c>
      <c r="I9" s="62">
        <v>15</v>
      </c>
      <c r="J9" s="62">
        <v>2</v>
      </c>
      <c r="K9" s="1"/>
      <c r="L9" s="180"/>
      <c r="M9" s="8"/>
      <c r="N9" s="1"/>
      <c r="O9" s="149"/>
      <c r="P9" s="8"/>
      <c r="Q9" s="1"/>
      <c r="R9" s="149"/>
      <c r="S9" s="8"/>
      <c r="T9" s="1"/>
      <c r="U9" s="170"/>
      <c r="V9" s="39"/>
      <c r="W9" s="1"/>
      <c r="X9" s="170"/>
      <c r="Y9" s="39"/>
      <c r="Z9" s="1"/>
      <c r="AA9" s="149"/>
      <c r="AB9" s="3"/>
      <c r="AC9" s="6"/>
      <c r="AD9" s="149"/>
      <c r="AE9" s="8"/>
      <c r="AF9" s="5">
        <v>40609</v>
      </c>
      <c r="AG9" s="148"/>
      <c r="AH9" s="8"/>
      <c r="AI9" s="5">
        <v>40610</v>
      </c>
      <c r="AJ9" s="148">
        <v>15</v>
      </c>
      <c r="AK9" s="3">
        <v>14</v>
      </c>
      <c r="AL9" s="5">
        <v>40611</v>
      </c>
      <c r="AM9" s="148"/>
      <c r="AN9" s="127">
        <v>14</v>
      </c>
      <c r="AO9" s="5">
        <v>40612</v>
      </c>
      <c r="AP9" s="148"/>
      <c r="AQ9" s="153">
        <v>17</v>
      </c>
      <c r="AR9" s="1"/>
      <c r="AS9" s="148">
        <v>17</v>
      </c>
      <c r="AT9" s="128">
        <v>17</v>
      </c>
      <c r="AU9" s="1" t="s">
        <v>201</v>
      </c>
      <c r="AV9" s="149" t="s">
        <v>201</v>
      </c>
      <c r="AW9" s="128"/>
      <c r="AX9" s="204"/>
      <c r="AY9" s="267"/>
      <c r="AZ9" s="267"/>
      <c r="BA9" s="253"/>
      <c r="BB9" s="247"/>
      <c r="BC9" s="223"/>
      <c r="BD9" s="230"/>
      <c r="BE9" s="149"/>
      <c r="BF9" s="128"/>
      <c r="BG9" s="238"/>
      <c r="BH9" s="238"/>
      <c r="BI9" s="238"/>
      <c r="BJ9" s="238"/>
      <c r="BK9" s="70">
        <f t="shared" si="0"/>
        <v>32</v>
      </c>
      <c r="BL9" s="92">
        <f t="shared" si="1"/>
        <v>62</v>
      </c>
    </row>
    <row r="10" spans="1:64" ht="18.75">
      <c r="A10" s="364"/>
      <c r="B10" s="345">
        <v>4</v>
      </c>
      <c r="C10" s="345">
        <v>4</v>
      </c>
      <c r="D10" s="358" t="s">
        <v>18</v>
      </c>
      <c r="E10" s="349">
        <v>159</v>
      </c>
      <c r="F10" s="349">
        <v>3</v>
      </c>
      <c r="G10" s="47" t="s">
        <v>19</v>
      </c>
      <c r="H10" s="62">
        <v>67</v>
      </c>
      <c r="I10" s="62">
        <v>15</v>
      </c>
      <c r="J10" s="62">
        <v>4</v>
      </c>
      <c r="K10" s="10"/>
      <c r="L10" s="180">
        <v>15</v>
      </c>
      <c r="M10" s="8" t="s">
        <v>55</v>
      </c>
      <c r="N10" s="10"/>
      <c r="O10" s="180">
        <v>15</v>
      </c>
      <c r="P10" s="8" t="s">
        <v>55</v>
      </c>
      <c r="Q10" s="4"/>
      <c r="R10" s="148"/>
      <c r="S10" s="8" t="s">
        <v>55</v>
      </c>
      <c r="T10" s="5">
        <v>40605</v>
      </c>
      <c r="U10" s="184">
        <v>15</v>
      </c>
      <c r="V10" s="38">
        <v>10</v>
      </c>
      <c r="W10" s="5">
        <v>40606</v>
      </c>
      <c r="X10" s="184">
        <v>15</v>
      </c>
      <c r="Y10" s="38">
        <v>11</v>
      </c>
      <c r="Z10" s="4"/>
      <c r="AA10" s="148"/>
      <c r="AB10" s="3"/>
      <c r="AC10" s="6"/>
      <c r="AD10" s="149"/>
      <c r="AE10" s="8"/>
      <c r="AF10" s="5">
        <v>40609</v>
      </c>
      <c r="AG10" s="148">
        <v>20</v>
      </c>
      <c r="AH10" s="8">
        <v>21</v>
      </c>
      <c r="AI10" s="5">
        <v>40610</v>
      </c>
      <c r="AJ10" s="148">
        <v>20</v>
      </c>
      <c r="AK10" s="3">
        <v>22</v>
      </c>
      <c r="AL10" s="5">
        <v>40611</v>
      </c>
      <c r="AM10" s="148"/>
      <c r="AN10" s="127">
        <v>8</v>
      </c>
      <c r="AO10" s="5">
        <v>40612</v>
      </c>
      <c r="AP10" s="148"/>
      <c r="AQ10" s="153"/>
      <c r="AR10" s="5">
        <v>40613</v>
      </c>
      <c r="AS10" s="148"/>
      <c r="AT10" s="127" t="s">
        <v>190</v>
      </c>
      <c r="AU10" s="5">
        <v>40614</v>
      </c>
      <c r="AV10" s="148" t="s">
        <v>201</v>
      </c>
      <c r="AW10" s="127"/>
      <c r="AX10" s="204"/>
      <c r="AY10" s="267"/>
      <c r="AZ10" s="267"/>
      <c r="BA10" s="253"/>
      <c r="BB10" s="247"/>
      <c r="BC10" s="223"/>
      <c r="BD10" s="230"/>
      <c r="BE10" s="149"/>
      <c r="BF10" s="128"/>
      <c r="BG10" s="238"/>
      <c r="BH10" s="238"/>
      <c r="BI10" s="238"/>
      <c r="BJ10" s="238"/>
      <c r="BK10" s="70">
        <f t="shared" si="0"/>
        <v>100</v>
      </c>
      <c r="BL10" s="92">
        <f t="shared" si="1"/>
        <v>72</v>
      </c>
    </row>
    <row r="11" spans="1:64" ht="30">
      <c r="A11" s="364"/>
      <c r="B11" s="345"/>
      <c r="C11" s="345"/>
      <c r="D11" s="358"/>
      <c r="E11" s="349"/>
      <c r="F11" s="349"/>
      <c r="G11" s="47" t="s">
        <v>20</v>
      </c>
      <c r="H11" s="62">
        <v>30</v>
      </c>
      <c r="I11" s="62">
        <v>15</v>
      </c>
      <c r="J11" s="62">
        <v>2</v>
      </c>
      <c r="K11" s="10"/>
      <c r="L11" s="180">
        <v>15</v>
      </c>
      <c r="M11" s="8" t="s">
        <v>55</v>
      </c>
      <c r="N11" s="10"/>
      <c r="O11" s="180">
        <v>15</v>
      </c>
      <c r="P11" s="8" t="s">
        <v>55</v>
      </c>
      <c r="Q11" s="4"/>
      <c r="R11" s="148"/>
      <c r="S11" s="8" t="s">
        <v>55</v>
      </c>
      <c r="T11" s="5">
        <v>40605</v>
      </c>
      <c r="U11" s="184">
        <v>15</v>
      </c>
      <c r="V11" s="38">
        <v>7</v>
      </c>
      <c r="W11" s="5">
        <v>40606</v>
      </c>
      <c r="X11" s="184">
        <v>15</v>
      </c>
      <c r="Y11" s="38">
        <v>7</v>
      </c>
      <c r="Z11" s="1"/>
      <c r="AA11" s="149"/>
      <c r="AB11" s="39"/>
      <c r="AC11" s="6"/>
      <c r="AD11" s="148"/>
      <c r="AE11" s="8"/>
      <c r="AF11" s="5">
        <v>40609</v>
      </c>
      <c r="AG11" s="148"/>
      <c r="AH11" s="8" t="s">
        <v>177</v>
      </c>
      <c r="AI11" s="5">
        <v>40610</v>
      </c>
      <c r="AJ11" s="148"/>
      <c r="AK11" s="3" t="s">
        <v>177</v>
      </c>
      <c r="AL11" s="5">
        <v>40611</v>
      </c>
      <c r="AM11" s="149"/>
      <c r="AN11" s="128" t="s">
        <v>177</v>
      </c>
      <c r="AO11" s="5">
        <v>40612</v>
      </c>
      <c r="AP11" s="149"/>
      <c r="AQ11" s="128" t="s">
        <v>177</v>
      </c>
      <c r="AR11" s="1"/>
      <c r="AS11" s="148"/>
      <c r="AT11" s="128" t="s">
        <v>190</v>
      </c>
      <c r="AU11" s="128"/>
      <c r="AV11" s="128"/>
      <c r="AW11" s="128"/>
      <c r="AX11" s="204"/>
      <c r="AY11" s="267"/>
      <c r="AZ11" s="267"/>
      <c r="BA11" s="191">
        <v>40616</v>
      </c>
      <c r="BB11" s="247">
        <v>15</v>
      </c>
      <c r="BC11" s="223">
        <v>19</v>
      </c>
      <c r="BD11" s="230"/>
      <c r="BE11" s="149"/>
      <c r="BF11" s="128"/>
      <c r="BG11" s="238"/>
      <c r="BH11" s="238"/>
      <c r="BI11" s="238"/>
      <c r="BJ11" s="238"/>
      <c r="BK11" s="70">
        <f t="shared" si="0"/>
        <v>75</v>
      </c>
      <c r="BL11" s="92">
        <f t="shared" si="1"/>
        <v>33</v>
      </c>
    </row>
    <row r="12" spans="1:64" ht="18.75">
      <c r="A12" s="364"/>
      <c r="B12" s="345"/>
      <c r="C12" s="345"/>
      <c r="D12" s="358"/>
      <c r="E12" s="349"/>
      <c r="F12" s="349"/>
      <c r="G12" s="47" t="s">
        <v>21</v>
      </c>
      <c r="H12" s="62">
        <v>65</v>
      </c>
      <c r="I12" s="62">
        <v>15</v>
      </c>
      <c r="J12" s="62">
        <v>4</v>
      </c>
      <c r="K12" s="10"/>
      <c r="L12" s="180">
        <v>15</v>
      </c>
      <c r="M12" s="8" t="s">
        <v>55</v>
      </c>
      <c r="N12" s="10"/>
      <c r="O12" s="180">
        <v>15</v>
      </c>
      <c r="P12" s="8" t="s">
        <v>55</v>
      </c>
      <c r="Q12" s="4"/>
      <c r="R12" s="148"/>
      <c r="S12" s="8" t="s">
        <v>55</v>
      </c>
      <c r="T12" s="5">
        <v>40605</v>
      </c>
      <c r="U12" s="184">
        <v>15</v>
      </c>
      <c r="V12" s="38">
        <v>11</v>
      </c>
      <c r="W12" s="5">
        <v>40606</v>
      </c>
      <c r="X12" s="184">
        <v>15</v>
      </c>
      <c r="Y12" s="38">
        <v>12</v>
      </c>
      <c r="Z12" s="5">
        <v>40607</v>
      </c>
      <c r="AA12" s="148"/>
      <c r="AB12" s="39"/>
      <c r="AC12" s="6"/>
      <c r="AD12" s="148"/>
      <c r="AE12" s="8"/>
      <c r="AF12" s="5">
        <v>40609</v>
      </c>
      <c r="AG12" s="148">
        <v>15</v>
      </c>
      <c r="AH12" s="8">
        <v>7</v>
      </c>
      <c r="AI12" s="5">
        <v>40610</v>
      </c>
      <c r="AJ12" s="148">
        <v>15</v>
      </c>
      <c r="AK12" s="3">
        <v>25</v>
      </c>
      <c r="AL12" s="5">
        <v>40611</v>
      </c>
      <c r="AM12" s="148"/>
      <c r="AN12" s="127">
        <v>25</v>
      </c>
      <c r="AO12" s="5">
        <v>40612</v>
      </c>
      <c r="AP12" s="148"/>
      <c r="AQ12" s="159"/>
      <c r="AR12" s="5">
        <v>40613</v>
      </c>
      <c r="AS12" s="148"/>
      <c r="AT12" s="127" t="s">
        <v>201</v>
      </c>
      <c r="AU12" s="5"/>
      <c r="AV12" s="148"/>
      <c r="AW12" s="127"/>
      <c r="AX12" s="204"/>
      <c r="AY12" s="267"/>
      <c r="AZ12" s="267"/>
      <c r="BA12" s="1"/>
      <c r="BB12" s="247"/>
      <c r="BC12" s="223"/>
      <c r="BD12" s="230"/>
      <c r="BE12" s="149"/>
      <c r="BF12" s="128"/>
      <c r="BG12" s="238"/>
      <c r="BH12" s="238"/>
      <c r="BI12" s="238"/>
      <c r="BJ12" s="238"/>
      <c r="BK12" s="70">
        <f t="shared" si="0"/>
        <v>90</v>
      </c>
      <c r="BL12" s="92">
        <f t="shared" si="1"/>
        <v>80</v>
      </c>
    </row>
    <row r="13" spans="1:64" ht="18.75">
      <c r="A13" s="364"/>
      <c r="B13" s="58"/>
      <c r="C13" s="58"/>
      <c r="D13" s="371" t="s">
        <v>22</v>
      </c>
      <c r="E13" s="355">
        <v>77</v>
      </c>
      <c r="F13" s="355">
        <v>3</v>
      </c>
      <c r="G13" s="187" t="s">
        <v>200</v>
      </c>
      <c r="H13" s="62">
        <v>22</v>
      </c>
      <c r="I13" s="62">
        <v>22</v>
      </c>
      <c r="J13" s="62">
        <v>1</v>
      </c>
      <c r="K13" s="10"/>
      <c r="L13" s="180"/>
      <c r="M13" s="8"/>
      <c r="N13" s="10"/>
      <c r="O13" s="180"/>
      <c r="P13" s="8"/>
      <c r="Q13" s="4"/>
      <c r="R13" s="148"/>
      <c r="S13" s="8"/>
      <c r="T13" s="5"/>
      <c r="U13" s="184"/>
      <c r="V13" s="38"/>
      <c r="W13" s="5"/>
      <c r="X13" s="184"/>
      <c r="Y13" s="38"/>
      <c r="Z13" s="4"/>
      <c r="AA13" s="148"/>
      <c r="AB13" s="39"/>
      <c r="AC13" s="6"/>
      <c r="AD13" s="148"/>
      <c r="AE13" s="8"/>
      <c r="AF13" s="5"/>
      <c r="AG13" s="148"/>
      <c r="AH13" s="8"/>
      <c r="AI13" s="5"/>
      <c r="AJ13" s="148"/>
      <c r="AK13" s="3"/>
      <c r="AL13" s="5"/>
      <c r="AM13" s="148"/>
      <c r="AN13" s="127"/>
      <c r="AO13" s="5"/>
      <c r="AP13" s="148"/>
      <c r="AQ13" s="159"/>
      <c r="AR13" s="5"/>
      <c r="AS13" s="148"/>
      <c r="AT13" s="127"/>
      <c r="AU13" s="5"/>
      <c r="AV13" s="148"/>
      <c r="AW13" s="127"/>
      <c r="AX13" s="204"/>
      <c r="AY13" s="267"/>
      <c r="AZ13" s="267"/>
      <c r="BA13" s="1"/>
      <c r="BB13" s="247"/>
      <c r="BC13" s="223"/>
      <c r="BD13" s="230"/>
      <c r="BE13" s="149"/>
      <c r="BF13" s="128"/>
      <c r="BG13" s="238"/>
      <c r="BH13" s="238"/>
      <c r="BI13" s="238"/>
      <c r="BJ13" s="238"/>
      <c r="BK13" s="70">
        <f t="shared" si="0"/>
        <v>0</v>
      </c>
      <c r="BL13" s="92">
        <f t="shared" si="1"/>
        <v>0</v>
      </c>
    </row>
    <row r="14" spans="1:64" ht="30">
      <c r="A14" s="364"/>
      <c r="B14" s="345">
        <v>5</v>
      </c>
      <c r="C14" s="345">
        <v>5</v>
      </c>
      <c r="D14" s="372"/>
      <c r="E14" s="356"/>
      <c r="F14" s="356"/>
      <c r="G14" s="187" t="s">
        <v>23</v>
      </c>
      <c r="H14" s="62">
        <v>40</v>
      </c>
      <c r="I14" s="62">
        <v>20</v>
      </c>
      <c r="J14" s="62">
        <v>2</v>
      </c>
      <c r="K14" s="1"/>
      <c r="L14" s="180"/>
      <c r="M14" s="8"/>
      <c r="N14" s="1"/>
      <c r="O14" s="149"/>
      <c r="P14" s="8"/>
      <c r="Q14" s="1"/>
      <c r="R14" s="149"/>
      <c r="S14" s="8"/>
      <c r="T14" s="1"/>
      <c r="U14" s="163"/>
      <c r="V14" s="8"/>
      <c r="W14" s="1"/>
      <c r="X14" s="163"/>
      <c r="Y14" s="8"/>
      <c r="Z14" s="1"/>
      <c r="AA14" s="149"/>
      <c r="AB14" s="39"/>
      <c r="AC14" s="6"/>
      <c r="AD14" s="148"/>
      <c r="AE14" s="8"/>
      <c r="AF14" s="5"/>
      <c r="AG14" s="148"/>
      <c r="AH14" s="8"/>
      <c r="AI14" s="5"/>
      <c r="AJ14" s="148"/>
      <c r="AK14" s="3" t="s">
        <v>181</v>
      </c>
      <c r="AL14" s="5"/>
      <c r="AM14" s="148"/>
      <c r="AN14" s="127" t="s">
        <v>191</v>
      </c>
      <c r="AO14" s="5"/>
      <c r="AP14" s="148"/>
      <c r="AQ14" s="153"/>
      <c r="AR14" s="153"/>
      <c r="AS14" s="153"/>
      <c r="AT14" s="153"/>
      <c r="AU14" s="153"/>
      <c r="AV14" s="153"/>
      <c r="AW14" s="153"/>
      <c r="AX14" s="204"/>
      <c r="AY14" s="267"/>
      <c r="AZ14" s="267"/>
      <c r="BA14" s="1"/>
      <c r="BB14" s="247"/>
      <c r="BC14" s="223"/>
      <c r="BD14" s="230"/>
      <c r="BE14" s="149"/>
      <c r="BF14" s="128"/>
      <c r="BG14" s="238"/>
      <c r="BH14" s="238"/>
      <c r="BI14" s="238"/>
      <c r="BJ14" s="238"/>
      <c r="BK14" s="70">
        <f t="shared" si="0"/>
        <v>0</v>
      </c>
      <c r="BL14" s="92">
        <f t="shared" si="1"/>
        <v>0</v>
      </c>
    </row>
    <row r="15" spans="1:64" ht="30">
      <c r="A15" s="364"/>
      <c r="B15" s="345"/>
      <c r="C15" s="345"/>
      <c r="D15" s="373"/>
      <c r="E15" s="357"/>
      <c r="F15" s="357"/>
      <c r="G15" s="1" t="s">
        <v>24</v>
      </c>
      <c r="H15" s="62">
        <v>35</v>
      </c>
      <c r="I15" s="62">
        <v>20</v>
      </c>
      <c r="J15" s="62">
        <v>2</v>
      </c>
      <c r="K15" s="1"/>
      <c r="L15" s="180"/>
      <c r="M15" s="8"/>
      <c r="N15" s="1"/>
      <c r="O15" s="149"/>
      <c r="P15" s="8"/>
      <c r="Q15" s="1"/>
      <c r="R15" s="149"/>
      <c r="S15" s="8"/>
      <c r="T15" s="1"/>
      <c r="U15" s="163"/>
      <c r="V15" s="8"/>
      <c r="W15" s="1"/>
      <c r="X15" s="163"/>
      <c r="Y15" s="8"/>
      <c r="Z15" s="1"/>
      <c r="AA15" s="149"/>
      <c r="AB15" s="39"/>
      <c r="AC15" s="6"/>
      <c r="AD15" s="149"/>
      <c r="AE15" s="8"/>
      <c r="AF15" s="5"/>
      <c r="AG15" s="148"/>
      <c r="AH15" s="8"/>
      <c r="AI15" s="5"/>
      <c r="AJ15" s="148"/>
      <c r="AK15" s="3" t="s">
        <v>181</v>
      </c>
      <c r="AL15" s="5"/>
      <c r="AM15" s="148"/>
      <c r="AN15" s="127" t="s">
        <v>191</v>
      </c>
      <c r="AO15" s="5"/>
      <c r="AP15" s="148"/>
      <c r="AQ15" s="153"/>
      <c r="AR15" s="153"/>
      <c r="AS15" s="153"/>
      <c r="AT15" s="153"/>
      <c r="AU15" s="153"/>
      <c r="AV15" s="153"/>
      <c r="AW15" s="153"/>
      <c r="AX15" s="204"/>
      <c r="AY15" s="267"/>
      <c r="AZ15" s="267"/>
      <c r="BA15" s="1"/>
      <c r="BB15" s="247"/>
      <c r="BC15" s="223"/>
      <c r="BD15" s="230"/>
      <c r="BE15" s="149"/>
      <c r="BF15" s="128"/>
      <c r="BG15" s="238"/>
      <c r="BH15" s="238"/>
      <c r="BI15" s="238"/>
      <c r="BJ15" s="238"/>
      <c r="BK15" s="70">
        <f t="shared" si="0"/>
        <v>0</v>
      </c>
      <c r="BL15" s="92">
        <f t="shared" si="1"/>
        <v>0</v>
      </c>
    </row>
    <row r="16" spans="1:64" ht="18.75">
      <c r="A16" s="364"/>
      <c r="B16" s="345">
        <v>6</v>
      </c>
      <c r="C16" s="345">
        <v>6</v>
      </c>
      <c r="D16" s="358" t="s">
        <v>25</v>
      </c>
      <c r="E16" s="349">
        <v>176</v>
      </c>
      <c r="F16" s="349">
        <v>3</v>
      </c>
      <c r="G16" s="1" t="s">
        <v>153</v>
      </c>
      <c r="H16" s="62">
        <v>46</v>
      </c>
      <c r="I16" s="62">
        <v>15</v>
      </c>
      <c r="J16" s="25">
        <v>3</v>
      </c>
      <c r="K16" s="10"/>
      <c r="L16" s="180"/>
      <c r="M16" s="8">
        <v>0</v>
      </c>
      <c r="N16" s="10"/>
      <c r="O16" s="180"/>
      <c r="P16" s="8"/>
      <c r="Q16" s="4"/>
      <c r="R16" s="148"/>
      <c r="S16" s="8" t="s">
        <v>55</v>
      </c>
      <c r="T16" s="5">
        <v>40605</v>
      </c>
      <c r="U16" s="161">
        <v>15</v>
      </c>
      <c r="V16" s="40">
        <v>15</v>
      </c>
      <c r="W16" s="5">
        <v>40606</v>
      </c>
      <c r="X16" s="161">
        <v>15</v>
      </c>
      <c r="Y16" s="40">
        <v>10</v>
      </c>
      <c r="Z16" s="4"/>
      <c r="AA16" s="148"/>
      <c r="AB16" s="39"/>
      <c r="AC16" s="6"/>
      <c r="AD16" s="149"/>
      <c r="AE16" s="8"/>
      <c r="AF16" s="5">
        <v>40609</v>
      </c>
      <c r="AG16" s="148">
        <v>20</v>
      </c>
      <c r="AH16" s="8">
        <v>9</v>
      </c>
      <c r="AI16" s="5">
        <v>40610</v>
      </c>
      <c r="AJ16" s="148">
        <v>20</v>
      </c>
      <c r="AK16" s="3">
        <v>12</v>
      </c>
      <c r="AL16" s="5">
        <v>40611</v>
      </c>
      <c r="AM16" s="148"/>
      <c r="AN16" s="127">
        <v>12</v>
      </c>
      <c r="AO16" s="5">
        <v>40612</v>
      </c>
      <c r="AP16" s="148"/>
      <c r="AQ16" s="153">
        <v>12</v>
      </c>
      <c r="AR16" s="1" t="s">
        <v>201</v>
      </c>
      <c r="AS16" s="148"/>
      <c r="AT16" s="148"/>
      <c r="AU16" s="148"/>
      <c r="AV16" s="148"/>
      <c r="AW16" s="148"/>
      <c r="AX16" s="204"/>
      <c r="AY16" s="267"/>
      <c r="AZ16" s="267"/>
      <c r="BA16" s="1"/>
      <c r="BB16" s="247"/>
      <c r="BC16" s="223"/>
      <c r="BD16" s="230"/>
      <c r="BE16" s="149"/>
      <c r="BF16" s="128"/>
      <c r="BG16" s="238"/>
      <c r="BH16" s="238"/>
      <c r="BI16" s="238"/>
      <c r="BJ16" s="238"/>
      <c r="BK16" s="70">
        <f t="shared" si="0"/>
        <v>70</v>
      </c>
      <c r="BL16" s="92">
        <f t="shared" si="1"/>
        <v>70</v>
      </c>
    </row>
    <row r="17" spans="1:64" ht="18.75">
      <c r="A17" s="364"/>
      <c r="B17" s="345"/>
      <c r="C17" s="345"/>
      <c r="D17" s="358"/>
      <c r="E17" s="349"/>
      <c r="F17" s="349"/>
      <c r="G17" s="1" t="s">
        <v>157</v>
      </c>
      <c r="H17" s="62">
        <v>94</v>
      </c>
      <c r="I17" s="62">
        <v>20</v>
      </c>
      <c r="J17" s="25">
        <v>5</v>
      </c>
      <c r="K17" s="10"/>
      <c r="L17" s="173"/>
      <c r="M17" s="8">
        <v>0</v>
      </c>
      <c r="N17" s="10"/>
      <c r="O17" s="180"/>
      <c r="P17" s="8"/>
      <c r="Q17" s="4"/>
      <c r="R17" s="148"/>
      <c r="S17" s="8" t="s">
        <v>55</v>
      </c>
      <c r="T17" s="5">
        <v>40605</v>
      </c>
      <c r="U17" s="161">
        <v>20</v>
      </c>
      <c r="V17" s="40">
        <v>15</v>
      </c>
      <c r="W17" s="5">
        <v>40606</v>
      </c>
      <c r="X17" s="161">
        <v>20</v>
      </c>
      <c r="Y17" s="40">
        <v>15</v>
      </c>
      <c r="Z17" s="4"/>
      <c r="AA17" s="148"/>
      <c r="AB17" s="39"/>
      <c r="AC17" s="6"/>
      <c r="AD17" s="148"/>
      <c r="AE17" s="8"/>
      <c r="AF17" s="5">
        <v>40609</v>
      </c>
      <c r="AG17" s="148">
        <v>20</v>
      </c>
      <c r="AH17" s="8">
        <v>14</v>
      </c>
      <c r="AI17" s="5">
        <v>40610</v>
      </c>
      <c r="AJ17" s="148">
        <v>20</v>
      </c>
      <c r="AK17" s="3">
        <v>15</v>
      </c>
      <c r="AL17" s="5">
        <v>40611</v>
      </c>
      <c r="AM17" s="148"/>
      <c r="AN17" s="127">
        <v>15</v>
      </c>
      <c r="AO17" s="5">
        <v>40612</v>
      </c>
      <c r="AP17" s="148"/>
      <c r="AQ17" s="153">
        <v>17</v>
      </c>
      <c r="AR17" s="5">
        <v>40613</v>
      </c>
      <c r="AS17" s="148"/>
      <c r="AT17" s="127">
        <v>16</v>
      </c>
      <c r="AU17" s="5">
        <v>40614</v>
      </c>
      <c r="AV17" s="148">
        <v>20</v>
      </c>
      <c r="AW17" s="127">
        <v>16</v>
      </c>
      <c r="AX17" s="204"/>
      <c r="AY17" s="267"/>
      <c r="AZ17" s="267"/>
      <c r="BA17" s="295"/>
      <c r="BB17" s="247"/>
      <c r="BC17" s="223"/>
      <c r="BD17" s="230"/>
      <c r="BE17" s="149"/>
      <c r="BF17" s="128"/>
      <c r="BG17" s="238"/>
      <c r="BH17" s="238"/>
      <c r="BI17" s="238"/>
      <c r="BJ17" s="238"/>
      <c r="BK17" s="70">
        <f t="shared" si="0"/>
        <v>100</v>
      </c>
      <c r="BL17" s="92">
        <f t="shared" si="1"/>
        <v>123</v>
      </c>
    </row>
    <row r="18" spans="1:64" ht="18.75">
      <c r="A18" s="364"/>
      <c r="B18" s="345"/>
      <c r="C18" s="345"/>
      <c r="D18" s="358"/>
      <c r="E18" s="349"/>
      <c r="F18" s="349"/>
      <c r="G18" s="1" t="s">
        <v>158</v>
      </c>
      <c r="H18" s="62"/>
      <c r="I18" s="62"/>
      <c r="J18" s="25"/>
      <c r="K18" s="10"/>
      <c r="L18" s="173"/>
      <c r="M18" s="8"/>
      <c r="N18" s="10"/>
      <c r="O18" s="180"/>
      <c r="P18" s="8"/>
      <c r="Q18" s="4"/>
      <c r="R18" s="148"/>
      <c r="S18" s="8"/>
      <c r="T18" s="4"/>
      <c r="U18" s="161">
        <v>12</v>
      </c>
      <c r="V18" s="40">
        <v>15</v>
      </c>
      <c r="W18" s="4"/>
      <c r="X18" s="161">
        <v>20</v>
      </c>
      <c r="Y18" s="40">
        <v>15</v>
      </c>
      <c r="Z18" s="4"/>
      <c r="AA18" s="148"/>
      <c r="AB18" s="39"/>
      <c r="AC18" s="6"/>
      <c r="AD18" s="148"/>
      <c r="AE18" s="8"/>
      <c r="AF18" s="5">
        <v>40609</v>
      </c>
      <c r="AG18" s="148"/>
      <c r="AH18" s="8"/>
      <c r="AI18" s="5">
        <v>40610</v>
      </c>
      <c r="AJ18" s="148"/>
      <c r="AK18" s="3"/>
      <c r="AL18" s="4"/>
      <c r="AM18" s="148"/>
      <c r="AN18" s="127"/>
      <c r="AO18" s="4"/>
      <c r="AP18" s="148"/>
      <c r="AQ18" s="153"/>
      <c r="AR18" s="4"/>
      <c r="AS18" s="148"/>
      <c r="AT18" s="127"/>
      <c r="AU18" s="4"/>
      <c r="AV18" s="148"/>
      <c r="AW18" s="127"/>
      <c r="AX18" s="204"/>
      <c r="AY18" s="267"/>
      <c r="AZ18" s="267"/>
      <c r="BA18" s="1"/>
      <c r="BB18" s="247"/>
      <c r="BC18" s="223"/>
      <c r="BD18" s="230"/>
      <c r="BE18" s="149"/>
      <c r="BF18" s="128"/>
      <c r="BG18" s="238"/>
      <c r="BH18" s="238"/>
      <c r="BI18" s="238"/>
      <c r="BJ18" s="238"/>
      <c r="BK18" s="70">
        <f t="shared" si="0"/>
        <v>32</v>
      </c>
      <c r="BL18" s="92">
        <f t="shared" si="1"/>
        <v>30</v>
      </c>
    </row>
    <row r="19" spans="1:64" ht="18.75">
      <c r="A19" s="364"/>
      <c r="B19" s="345"/>
      <c r="C19" s="345"/>
      <c r="D19" s="358"/>
      <c r="E19" s="349"/>
      <c r="F19" s="349"/>
      <c r="G19" s="1" t="s">
        <v>26</v>
      </c>
      <c r="H19" s="62">
        <v>23</v>
      </c>
      <c r="I19" s="62">
        <v>12</v>
      </c>
      <c r="J19" s="62">
        <v>2</v>
      </c>
      <c r="K19" s="10"/>
      <c r="L19" s="173"/>
      <c r="M19" s="8">
        <v>0</v>
      </c>
      <c r="N19" s="10"/>
      <c r="O19" s="180"/>
      <c r="P19" s="8"/>
      <c r="Q19" s="4"/>
      <c r="R19" s="148"/>
      <c r="S19" s="8" t="s">
        <v>55</v>
      </c>
      <c r="T19" s="5">
        <v>40605</v>
      </c>
      <c r="U19" s="161"/>
      <c r="V19" s="40"/>
      <c r="W19" s="5">
        <v>40606</v>
      </c>
      <c r="X19" s="161">
        <v>12</v>
      </c>
      <c r="Y19" s="40">
        <v>8</v>
      </c>
      <c r="Z19" s="4"/>
      <c r="AA19" s="148"/>
      <c r="AB19" s="39"/>
      <c r="AC19" s="6"/>
      <c r="AD19" s="148"/>
      <c r="AE19" s="8"/>
      <c r="AF19" s="5">
        <v>40609</v>
      </c>
      <c r="AG19" s="148">
        <v>12</v>
      </c>
      <c r="AH19" s="8">
        <v>5</v>
      </c>
      <c r="AI19" s="5">
        <v>40610</v>
      </c>
      <c r="AJ19" s="148">
        <v>12</v>
      </c>
      <c r="AK19" s="3">
        <v>5</v>
      </c>
      <c r="AL19" s="5">
        <v>40611</v>
      </c>
      <c r="AM19" s="149"/>
      <c r="AN19" s="128">
        <v>7</v>
      </c>
      <c r="AO19" s="1"/>
      <c r="AP19" s="149"/>
      <c r="AQ19" s="155">
        <v>7</v>
      </c>
      <c r="AR19" s="1" t="s">
        <v>201</v>
      </c>
      <c r="AS19" s="148"/>
      <c r="AT19" s="128"/>
      <c r="AU19" s="128"/>
      <c r="AV19" s="128"/>
      <c r="AW19" s="128"/>
      <c r="AX19" s="204"/>
      <c r="AY19" s="267"/>
      <c r="AZ19" s="267"/>
      <c r="BA19" s="1"/>
      <c r="BB19" s="247"/>
      <c r="BC19" s="223"/>
      <c r="BD19" s="230"/>
      <c r="BE19" s="149"/>
      <c r="BF19" s="128"/>
      <c r="BG19" s="238"/>
      <c r="BH19" s="238"/>
      <c r="BI19" s="238"/>
      <c r="BJ19" s="238"/>
      <c r="BK19" s="70">
        <f t="shared" si="0"/>
        <v>36</v>
      </c>
      <c r="BL19" s="92">
        <f t="shared" si="1"/>
        <v>32</v>
      </c>
    </row>
    <row r="20" spans="1:64" ht="18.75">
      <c r="A20" s="364"/>
      <c r="B20" s="345">
        <v>7</v>
      </c>
      <c r="C20" s="345">
        <v>7</v>
      </c>
      <c r="D20" s="358" t="s">
        <v>27</v>
      </c>
      <c r="E20" s="349">
        <v>185</v>
      </c>
      <c r="F20" s="349">
        <v>3</v>
      </c>
      <c r="G20" s="1" t="s">
        <v>28</v>
      </c>
      <c r="H20" s="62">
        <v>57</v>
      </c>
      <c r="I20" s="62">
        <v>20</v>
      </c>
      <c r="J20" s="62">
        <v>3</v>
      </c>
      <c r="K20" s="2">
        <v>40602</v>
      </c>
      <c r="L20" s="180">
        <v>20</v>
      </c>
      <c r="M20" s="8">
        <v>18</v>
      </c>
      <c r="N20" s="2">
        <v>40603</v>
      </c>
      <c r="O20" s="180">
        <v>20</v>
      </c>
      <c r="P20" s="8">
        <v>18</v>
      </c>
      <c r="Q20" s="4"/>
      <c r="R20" s="149"/>
      <c r="S20" s="8"/>
      <c r="T20" s="5">
        <v>40605</v>
      </c>
      <c r="U20" s="186">
        <v>20</v>
      </c>
      <c r="V20" s="40">
        <v>17</v>
      </c>
      <c r="W20" s="5">
        <v>40606</v>
      </c>
      <c r="X20" s="186">
        <v>20</v>
      </c>
      <c r="Y20" s="40">
        <v>17</v>
      </c>
      <c r="Z20" s="4"/>
      <c r="AA20" s="148"/>
      <c r="AB20" s="39"/>
      <c r="AC20" s="6"/>
      <c r="AD20" s="148"/>
      <c r="AE20" s="8"/>
      <c r="AF20" s="5">
        <v>40609</v>
      </c>
      <c r="AG20" s="148">
        <v>20</v>
      </c>
      <c r="AH20" s="8">
        <v>21</v>
      </c>
      <c r="AI20" s="5">
        <v>40610</v>
      </c>
      <c r="AJ20" s="148">
        <v>20</v>
      </c>
      <c r="AK20" s="3"/>
      <c r="AL20" s="1"/>
      <c r="AM20" s="149"/>
      <c r="AN20" s="128"/>
      <c r="AO20" s="1"/>
      <c r="AP20" s="149"/>
      <c r="AQ20" s="154"/>
      <c r="AR20" s="1" t="s">
        <v>201</v>
      </c>
      <c r="AS20" s="148"/>
      <c r="AT20" s="128"/>
      <c r="AU20" s="128"/>
      <c r="AV20" s="128"/>
      <c r="AW20" s="128"/>
      <c r="AX20" s="204"/>
      <c r="AY20" s="267"/>
      <c r="AZ20" s="267"/>
      <c r="BA20" s="1"/>
      <c r="BB20" s="247"/>
      <c r="BC20" s="223"/>
      <c r="BD20" s="230"/>
      <c r="BE20" s="149"/>
      <c r="BF20" s="128"/>
      <c r="BG20" s="238"/>
      <c r="BH20" s="238"/>
      <c r="BI20" s="238"/>
      <c r="BJ20" s="238"/>
      <c r="BK20" s="70">
        <f t="shared" si="0"/>
        <v>120</v>
      </c>
      <c r="BL20" s="92">
        <f t="shared" si="1"/>
        <v>91</v>
      </c>
    </row>
    <row r="21" spans="1:64" ht="18.75">
      <c r="A21" s="364"/>
      <c r="B21" s="345"/>
      <c r="C21" s="345"/>
      <c r="D21" s="358"/>
      <c r="E21" s="349"/>
      <c r="F21" s="349"/>
      <c r="G21" s="1" t="s">
        <v>29</v>
      </c>
      <c r="H21" s="62">
        <v>52</v>
      </c>
      <c r="I21" s="62">
        <v>20</v>
      </c>
      <c r="J21" s="62">
        <v>3</v>
      </c>
      <c r="K21" s="2">
        <v>40602</v>
      </c>
      <c r="L21" s="180">
        <v>20</v>
      </c>
      <c r="M21" s="8">
        <v>18</v>
      </c>
      <c r="N21" s="2">
        <v>40603</v>
      </c>
      <c r="O21" s="180">
        <v>20</v>
      </c>
      <c r="P21" s="8">
        <v>18</v>
      </c>
      <c r="Q21" s="4"/>
      <c r="R21" s="149"/>
      <c r="S21" s="8"/>
      <c r="T21" s="5">
        <v>40605</v>
      </c>
      <c r="U21" s="186">
        <v>20</v>
      </c>
      <c r="V21" s="40">
        <v>28</v>
      </c>
      <c r="W21" s="5">
        <v>40606</v>
      </c>
      <c r="X21" s="186">
        <v>20</v>
      </c>
      <c r="Y21" s="40">
        <v>31</v>
      </c>
      <c r="Z21" s="4"/>
      <c r="AA21" s="148"/>
      <c r="AB21" s="39"/>
      <c r="AC21" s="6"/>
      <c r="AD21" s="149"/>
      <c r="AE21" s="8"/>
      <c r="AF21" s="5">
        <v>40609</v>
      </c>
      <c r="AG21" s="148"/>
      <c r="AH21" s="8"/>
      <c r="AI21" s="5">
        <v>40610</v>
      </c>
      <c r="AJ21" s="148"/>
      <c r="AK21" s="3"/>
      <c r="AL21" s="1"/>
      <c r="AM21" s="149"/>
      <c r="AN21" s="128"/>
      <c r="AO21" s="1"/>
      <c r="AP21" s="149"/>
      <c r="AQ21" s="154"/>
      <c r="AR21" s="1" t="s">
        <v>201</v>
      </c>
      <c r="AS21" s="148"/>
      <c r="AT21" s="128"/>
      <c r="AU21" s="128"/>
      <c r="AV21" s="128"/>
      <c r="AW21" s="128"/>
      <c r="AX21" s="204"/>
      <c r="AY21" s="267"/>
      <c r="AZ21" s="267"/>
      <c r="BA21" s="1"/>
      <c r="BB21" s="247"/>
      <c r="BC21" s="223"/>
      <c r="BD21" s="230"/>
      <c r="BE21" s="149"/>
      <c r="BF21" s="128"/>
      <c r="BG21" s="238"/>
      <c r="BH21" s="238"/>
      <c r="BI21" s="238"/>
      <c r="BJ21" s="238"/>
      <c r="BK21" s="70">
        <f t="shared" si="0"/>
        <v>80</v>
      </c>
      <c r="BL21" s="92">
        <f t="shared" si="1"/>
        <v>95</v>
      </c>
    </row>
    <row r="22" spans="1:64" ht="18.75">
      <c r="A22" s="364"/>
      <c r="B22" s="345"/>
      <c r="C22" s="345"/>
      <c r="D22" s="358"/>
      <c r="E22" s="349"/>
      <c r="F22" s="349"/>
      <c r="G22" s="1" t="s">
        <v>30</v>
      </c>
      <c r="H22" s="62">
        <v>72</v>
      </c>
      <c r="I22" s="62">
        <v>20</v>
      </c>
      <c r="J22" s="62">
        <v>5</v>
      </c>
      <c r="K22" s="2">
        <v>40602</v>
      </c>
      <c r="L22" s="180">
        <v>20</v>
      </c>
      <c r="M22" s="8">
        <v>12</v>
      </c>
      <c r="N22" s="2">
        <v>40603</v>
      </c>
      <c r="O22" s="180">
        <v>20</v>
      </c>
      <c r="P22" s="8">
        <v>12</v>
      </c>
      <c r="Q22" s="4"/>
      <c r="R22" s="149"/>
      <c r="S22" s="8"/>
      <c r="T22" s="5">
        <v>40605</v>
      </c>
      <c r="U22" s="186">
        <v>20</v>
      </c>
      <c r="V22" s="40">
        <v>17</v>
      </c>
      <c r="W22" s="5">
        <v>40606</v>
      </c>
      <c r="X22" s="186">
        <v>20</v>
      </c>
      <c r="Y22" s="40">
        <v>14</v>
      </c>
      <c r="Z22" s="4"/>
      <c r="AA22" s="148"/>
      <c r="AB22" s="39"/>
      <c r="AC22" s="6"/>
      <c r="AD22" s="149"/>
      <c r="AE22" s="8"/>
      <c r="AF22" s="5">
        <v>40609</v>
      </c>
      <c r="AG22" s="148">
        <v>20</v>
      </c>
      <c r="AH22" s="8">
        <v>12</v>
      </c>
      <c r="AI22" s="5">
        <v>40610</v>
      </c>
      <c r="AJ22" s="148">
        <v>20</v>
      </c>
      <c r="AK22" s="3">
        <v>24</v>
      </c>
      <c r="AL22" s="5">
        <v>40611</v>
      </c>
      <c r="AM22" s="148"/>
      <c r="AN22" s="127">
        <v>14</v>
      </c>
      <c r="AO22" s="5">
        <v>40612</v>
      </c>
      <c r="AP22" s="148"/>
      <c r="AQ22" s="153">
        <v>14</v>
      </c>
      <c r="AR22" s="5">
        <v>40613</v>
      </c>
      <c r="AS22" s="148"/>
      <c r="AT22" s="127">
        <v>12</v>
      </c>
      <c r="AU22" s="5">
        <v>40614</v>
      </c>
      <c r="AV22" s="148"/>
      <c r="AW22" s="127">
        <v>12</v>
      </c>
      <c r="AX22" s="204"/>
      <c r="AY22" s="267"/>
      <c r="AZ22" s="267"/>
      <c r="BA22" s="1"/>
      <c r="BB22" s="247"/>
      <c r="BC22" s="223"/>
      <c r="BD22" s="230"/>
      <c r="BE22" s="149"/>
      <c r="BF22" s="128"/>
      <c r="BG22" s="238"/>
      <c r="BH22" s="238"/>
      <c r="BI22" s="238"/>
      <c r="BJ22" s="238"/>
      <c r="BK22" s="70">
        <f t="shared" si="0"/>
        <v>120</v>
      </c>
      <c r="BL22" s="92">
        <f t="shared" si="1"/>
        <v>143</v>
      </c>
    </row>
    <row r="23" spans="1:64" ht="18.75">
      <c r="A23" s="364"/>
      <c r="B23" s="345">
        <v>8</v>
      </c>
      <c r="C23" s="345">
        <v>8</v>
      </c>
      <c r="D23" s="358" t="s">
        <v>31</v>
      </c>
      <c r="E23" s="349">
        <v>964</v>
      </c>
      <c r="F23" s="349">
        <v>12</v>
      </c>
      <c r="G23" s="1" t="s">
        <v>32</v>
      </c>
      <c r="H23" s="62">
        <f>92-15</f>
        <v>77</v>
      </c>
      <c r="I23" s="62">
        <v>15</v>
      </c>
      <c r="J23" s="62">
        <v>5</v>
      </c>
      <c r="K23" s="2">
        <v>40602</v>
      </c>
      <c r="L23" s="180">
        <v>15</v>
      </c>
      <c r="M23" s="8">
        <v>3</v>
      </c>
      <c r="N23" s="2">
        <v>40603</v>
      </c>
      <c r="O23" s="180">
        <v>15</v>
      </c>
      <c r="P23" s="8">
        <v>5</v>
      </c>
      <c r="Q23" s="5">
        <v>40604</v>
      </c>
      <c r="R23" s="148">
        <v>15</v>
      </c>
      <c r="S23" s="8">
        <v>5</v>
      </c>
      <c r="T23" s="5">
        <v>40605</v>
      </c>
      <c r="U23" s="170">
        <v>15</v>
      </c>
      <c r="V23" s="39">
        <v>3</v>
      </c>
      <c r="W23" s="5">
        <v>40606</v>
      </c>
      <c r="X23" s="170">
        <v>15</v>
      </c>
      <c r="Y23" s="39">
        <v>6</v>
      </c>
      <c r="Z23" s="5">
        <v>40607</v>
      </c>
      <c r="AA23" s="148">
        <v>15</v>
      </c>
      <c r="AB23" s="39">
        <v>6</v>
      </c>
      <c r="AC23" s="6"/>
      <c r="AD23" s="149"/>
      <c r="AE23" s="8"/>
      <c r="AF23" s="5">
        <v>40609</v>
      </c>
      <c r="AG23" s="148">
        <v>20</v>
      </c>
      <c r="AH23" s="8">
        <v>16</v>
      </c>
      <c r="AI23" s="5">
        <v>40610</v>
      </c>
      <c r="AJ23" s="148">
        <v>20</v>
      </c>
      <c r="AK23" s="3">
        <v>16</v>
      </c>
      <c r="AL23" s="5">
        <v>40611</v>
      </c>
      <c r="AM23" s="148"/>
      <c r="AN23" s="127">
        <v>17</v>
      </c>
      <c r="AO23" s="5">
        <v>40612</v>
      </c>
      <c r="AP23" s="148"/>
      <c r="AQ23" s="153">
        <v>17</v>
      </c>
      <c r="AR23" s="5">
        <v>40613</v>
      </c>
      <c r="AS23" s="148"/>
      <c r="AT23" s="127">
        <v>28</v>
      </c>
      <c r="AU23" s="5">
        <v>40614</v>
      </c>
      <c r="AV23" s="148"/>
      <c r="AW23" s="127">
        <v>28</v>
      </c>
      <c r="AX23" s="204"/>
      <c r="AY23" s="267"/>
      <c r="AZ23" s="267"/>
      <c r="BA23" s="1"/>
      <c r="BB23" s="247"/>
      <c r="BC23" s="223"/>
      <c r="BD23" s="230"/>
      <c r="BE23" s="149"/>
      <c r="BF23" s="128"/>
      <c r="BG23" s="238"/>
      <c r="BH23" s="238"/>
      <c r="BI23" s="238"/>
      <c r="BJ23" s="238"/>
      <c r="BK23" s="70">
        <f t="shared" si="0"/>
        <v>130</v>
      </c>
      <c r="BL23" s="92">
        <f t="shared" si="1"/>
        <v>150</v>
      </c>
    </row>
    <row r="24" spans="1:64" ht="18.75">
      <c r="A24" s="364"/>
      <c r="B24" s="345"/>
      <c r="C24" s="345"/>
      <c r="D24" s="358"/>
      <c r="E24" s="349"/>
      <c r="F24" s="349"/>
      <c r="G24" s="1" t="s">
        <v>33</v>
      </c>
      <c r="H24" s="62">
        <v>15</v>
      </c>
      <c r="I24" s="62">
        <v>15</v>
      </c>
      <c r="J24" s="62">
        <v>1</v>
      </c>
      <c r="K24" s="2">
        <v>40602</v>
      </c>
      <c r="L24" s="173"/>
      <c r="M24" s="8">
        <v>0</v>
      </c>
      <c r="N24" s="2">
        <v>40603</v>
      </c>
      <c r="O24" s="180"/>
      <c r="P24" s="8"/>
      <c r="Q24" s="1"/>
      <c r="R24" s="149"/>
      <c r="S24" s="8"/>
      <c r="T24" s="1"/>
      <c r="U24" s="170"/>
      <c r="V24" s="39"/>
      <c r="W24" s="1"/>
      <c r="X24" s="170"/>
      <c r="Y24" s="39"/>
      <c r="Z24" s="1"/>
      <c r="AA24" s="149"/>
      <c r="AB24" s="39"/>
      <c r="AC24" s="6"/>
      <c r="AD24" s="148"/>
      <c r="AE24" s="8"/>
      <c r="AF24" s="1"/>
      <c r="AG24" s="148"/>
      <c r="AH24" s="8"/>
      <c r="AI24" s="5"/>
      <c r="AJ24" s="148"/>
      <c r="AK24" s="3"/>
      <c r="AL24" s="1"/>
      <c r="AM24" s="149"/>
      <c r="AN24" s="128"/>
      <c r="AO24" s="1"/>
      <c r="AP24" s="149"/>
      <c r="AQ24" s="154"/>
      <c r="AR24" s="1"/>
      <c r="AS24" s="148"/>
      <c r="AT24" s="128"/>
      <c r="AU24" s="1"/>
      <c r="AV24" s="149"/>
      <c r="AW24" s="128"/>
      <c r="AX24" s="204"/>
      <c r="AY24" s="267"/>
      <c r="AZ24" s="267"/>
      <c r="BA24" s="1"/>
      <c r="BB24" s="247"/>
      <c r="BC24" s="223"/>
      <c r="BD24" s="230"/>
      <c r="BE24" s="149"/>
      <c r="BF24" s="128"/>
      <c r="BG24" s="238"/>
      <c r="BH24" s="238"/>
      <c r="BI24" s="238"/>
      <c r="BJ24" s="238"/>
      <c r="BK24" s="70">
        <f t="shared" si="0"/>
        <v>0</v>
      </c>
      <c r="BL24" s="92">
        <f t="shared" si="1"/>
        <v>0</v>
      </c>
    </row>
    <row r="25" spans="1:64" ht="18.75">
      <c r="A25" s="364"/>
      <c r="B25" s="345"/>
      <c r="C25" s="345"/>
      <c r="D25" s="358"/>
      <c r="E25" s="349"/>
      <c r="F25" s="349"/>
      <c r="G25" s="28" t="s">
        <v>159</v>
      </c>
      <c r="H25" s="62">
        <v>95</v>
      </c>
      <c r="I25" s="62">
        <v>20</v>
      </c>
      <c r="J25" s="62">
        <v>5</v>
      </c>
      <c r="K25" s="10"/>
      <c r="L25" s="161">
        <v>20</v>
      </c>
      <c r="M25" s="8" t="s">
        <v>55</v>
      </c>
      <c r="N25" s="10"/>
      <c r="O25" s="180"/>
      <c r="P25" s="8"/>
      <c r="Q25" s="4"/>
      <c r="R25" s="148"/>
      <c r="S25" s="8"/>
      <c r="T25" s="5">
        <v>40605</v>
      </c>
      <c r="U25" s="161">
        <v>20</v>
      </c>
      <c r="V25" s="40">
        <v>15</v>
      </c>
      <c r="W25" s="5">
        <v>40606</v>
      </c>
      <c r="X25" s="161">
        <v>20</v>
      </c>
      <c r="Y25" s="40">
        <v>15</v>
      </c>
      <c r="Z25" s="4"/>
      <c r="AA25" s="148"/>
      <c r="AB25" s="39"/>
      <c r="AC25" s="6"/>
      <c r="AD25" s="149"/>
      <c r="AE25" s="8"/>
      <c r="AF25" s="5">
        <v>40609</v>
      </c>
      <c r="AG25" s="148">
        <v>20</v>
      </c>
      <c r="AH25" s="8">
        <v>18</v>
      </c>
      <c r="AI25" s="5">
        <v>40610</v>
      </c>
      <c r="AJ25" s="148">
        <v>20</v>
      </c>
      <c r="AK25" s="3">
        <v>19</v>
      </c>
      <c r="AL25" s="5">
        <v>40611</v>
      </c>
      <c r="AM25" s="148"/>
      <c r="AN25" s="127">
        <v>10</v>
      </c>
      <c r="AO25" s="5"/>
      <c r="AP25" s="148"/>
      <c r="AQ25" s="153"/>
      <c r="AR25" s="5"/>
      <c r="AS25" s="148"/>
      <c r="AT25" s="127"/>
      <c r="AU25" s="5">
        <v>40614</v>
      </c>
      <c r="AV25" s="148"/>
      <c r="AW25" s="127">
        <v>12</v>
      </c>
      <c r="AX25" s="204"/>
      <c r="AY25" s="267"/>
      <c r="AZ25" s="267"/>
      <c r="BA25" s="1"/>
      <c r="BB25" s="247"/>
      <c r="BC25" s="223"/>
      <c r="BD25" s="230"/>
      <c r="BE25" s="149"/>
      <c r="BF25" s="128"/>
      <c r="BG25" s="238"/>
      <c r="BH25" s="238"/>
      <c r="BI25" s="238"/>
      <c r="BJ25" s="238"/>
      <c r="BK25" s="70">
        <f t="shared" si="0"/>
        <v>100</v>
      </c>
      <c r="BL25" s="92">
        <f t="shared" si="1"/>
        <v>89</v>
      </c>
    </row>
    <row r="26" spans="1:64" ht="18.75">
      <c r="A26" s="364"/>
      <c r="B26" s="345"/>
      <c r="C26" s="345"/>
      <c r="D26" s="358"/>
      <c r="E26" s="349"/>
      <c r="F26" s="349"/>
      <c r="G26" s="28" t="s">
        <v>160</v>
      </c>
      <c r="H26" s="62"/>
      <c r="I26" s="62"/>
      <c r="J26" s="62"/>
      <c r="K26" s="10"/>
      <c r="L26" s="161"/>
      <c r="M26" s="8"/>
      <c r="N26" s="10"/>
      <c r="O26" s="180"/>
      <c r="P26" s="8"/>
      <c r="Q26" s="4"/>
      <c r="R26" s="148"/>
      <c r="S26" s="8"/>
      <c r="T26" s="5"/>
      <c r="U26" s="161">
        <v>20</v>
      </c>
      <c r="V26" s="40"/>
      <c r="W26" s="5"/>
      <c r="X26" s="161"/>
      <c r="Y26" s="40"/>
      <c r="Z26" s="4"/>
      <c r="AA26" s="148"/>
      <c r="AB26" s="39"/>
      <c r="AC26" s="6"/>
      <c r="AD26" s="148"/>
      <c r="AE26" s="8"/>
      <c r="AF26" s="5">
        <v>40609</v>
      </c>
      <c r="AG26" s="148"/>
      <c r="AH26" s="8"/>
      <c r="AI26" s="5">
        <v>40610</v>
      </c>
      <c r="AJ26" s="148"/>
      <c r="AK26" s="3"/>
      <c r="AL26" s="5"/>
      <c r="AM26" s="148"/>
      <c r="AN26" s="127"/>
      <c r="AO26" s="5"/>
      <c r="AP26" s="148"/>
      <c r="AQ26" s="153">
        <v>10</v>
      </c>
      <c r="AR26" s="5">
        <v>40613</v>
      </c>
      <c r="AS26" s="148"/>
      <c r="AT26" s="127">
        <v>17</v>
      </c>
      <c r="AU26" s="5"/>
      <c r="AV26" s="148"/>
      <c r="AW26" s="127"/>
      <c r="AX26" s="204"/>
      <c r="AY26" s="267"/>
      <c r="AZ26" s="267"/>
      <c r="BA26" s="1"/>
      <c r="BB26" s="247"/>
      <c r="BC26" s="223"/>
      <c r="BD26" s="230"/>
      <c r="BE26" s="149"/>
      <c r="BF26" s="128"/>
      <c r="BG26" s="238"/>
      <c r="BH26" s="238"/>
      <c r="BI26" s="238"/>
      <c r="BJ26" s="238"/>
      <c r="BK26" s="70">
        <f t="shared" si="0"/>
        <v>20</v>
      </c>
      <c r="BL26" s="92">
        <f t="shared" si="1"/>
        <v>27</v>
      </c>
    </row>
    <row r="27" spans="1:64" ht="18.75">
      <c r="A27" s="364"/>
      <c r="B27" s="345"/>
      <c r="C27" s="345"/>
      <c r="D27" s="358"/>
      <c r="E27" s="349"/>
      <c r="F27" s="349"/>
      <c r="G27" s="1" t="s">
        <v>34</v>
      </c>
      <c r="H27" s="62">
        <v>95</v>
      </c>
      <c r="I27" s="62">
        <v>20</v>
      </c>
      <c r="J27" s="62">
        <v>5</v>
      </c>
      <c r="K27" s="2">
        <v>40602</v>
      </c>
      <c r="L27" s="161">
        <v>20</v>
      </c>
      <c r="M27" s="8">
        <v>25</v>
      </c>
      <c r="N27" s="2">
        <v>40603</v>
      </c>
      <c r="O27" s="161">
        <v>20</v>
      </c>
      <c r="P27" s="8">
        <v>25</v>
      </c>
      <c r="Q27" s="4"/>
      <c r="R27" s="161"/>
      <c r="S27" s="8"/>
      <c r="T27" s="5">
        <v>40605</v>
      </c>
      <c r="U27" s="161">
        <v>20</v>
      </c>
      <c r="V27" s="40">
        <v>18</v>
      </c>
      <c r="W27" s="5">
        <v>40606</v>
      </c>
      <c r="X27" s="161">
        <v>20</v>
      </c>
      <c r="Y27" s="40">
        <v>18</v>
      </c>
      <c r="Z27" s="4"/>
      <c r="AA27" s="148"/>
      <c r="AB27" s="39"/>
      <c r="AC27" s="6"/>
      <c r="AD27" s="148"/>
      <c r="AE27" s="8"/>
      <c r="AF27" s="5">
        <v>40609</v>
      </c>
      <c r="AG27" s="148">
        <v>20</v>
      </c>
      <c r="AH27" s="8">
        <v>15</v>
      </c>
      <c r="AI27" s="5">
        <v>40610</v>
      </c>
      <c r="AJ27" s="148">
        <v>20</v>
      </c>
      <c r="AK27" s="3">
        <v>15</v>
      </c>
      <c r="AL27" s="5">
        <v>40611</v>
      </c>
      <c r="AM27" s="148"/>
      <c r="AN27" s="127">
        <v>16</v>
      </c>
      <c r="AO27" s="5">
        <v>40612</v>
      </c>
      <c r="AP27" s="148"/>
      <c r="AQ27" s="153">
        <v>16</v>
      </c>
      <c r="AR27" s="5">
        <v>40613</v>
      </c>
      <c r="AS27" s="148"/>
      <c r="AT27" s="127">
        <v>19</v>
      </c>
      <c r="AU27" s="5">
        <v>40614</v>
      </c>
      <c r="AV27" s="148"/>
      <c r="AW27" s="127">
        <v>19</v>
      </c>
      <c r="AX27" s="204"/>
      <c r="AY27" s="267"/>
      <c r="AZ27" s="267"/>
      <c r="BA27" s="1"/>
      <c r="BB27" s="247"/>
      <c r="BC27" s="223"/>
      <c r="BD27" s="230"/>
      <c r="BE27" s="149"/>
      <c r="BF27" s="128"/>
      <c r="BG27" s="238"/>
      <c r="BH27" s="238"/>
      <c r="BI27" s="238"/>
      <c r="BJ27" s="238"/>
      <c r="BK27" s="70">
        <f t="shared" si="0"/>
        <v>120</v>
      </c>
      <c r="BL27" s="92">
        <f t="shared" si="1"/>
        <v>186</v>
      </c>
    </row>
    <row r="28" spans="1:64" ht="18.75">
      <c r="A28" s="364"/>
      <c r="B28" s="345"/>
      <c r="C28" s="345"/>
      <c r="D28" s="358"/>
      <c r="E28" s="349"/>
      <c r="F28" s="349"/>
      <c r="G28" s="1" t="s">
        <v>35</v>
      </c>
      <c r="H28" s="62">
        <v>45</v>
      </c>
      <c r="I28" s="62">
        <v>15</v>
      </c>
      <c r="J28" s="62">
        <v>3</v>
      </c>
      <c r="K28" s="10"/>
      <c r="L28" s="161">
        <v>15</v>
      </c>
      <c r="M28" s="8" t="s">
        <v>55</v>
      </c>
      <c r="N28" s="10"/>
      <c r="O28" s="161"/>
      <c r="P28" s="8"/>
      <c r="Q28" s="4"/>
      <c r="R28" s="161"/>
      <c r="S28" s="8"/>
      <c r="T28" s="5">
        <v>40605</v>
      </c>
      <c r="U28" s="161">
        <v>25</v>
      </c>
      <c r="V28" s="40">
        <v>11</v>
      </c>
      <c r="W28" s="5">
        <v>40606</v>
      </c>
      <c r="X28" s="161">
        <v>25</v>
      </c>
      <c r="Y28" s="40">
        <v>11</v>
      </c>
      <c r="Z28" s="4"/>
      <c r="AA28" s="148"/>
      <c r="AB28" s="39"/>
      <c r="AC28" s="6"/>
      <c r="AD28" s="161"/>
      <c r="AE28" s="8"/>
      <c r="AF28" s="5">
        <v>40609</v>
      </c>
      <c r="AG28" s="148">
        <v>15</v>
      </c>
      <c r="AH28" s="8">
        <v>13</v>
      </c>
      <c r="AI28" s="5">
        <v>40610</v>
      </c>
      <c r="AJ28" s="148">
        <v>15</v>
      </c>
      <c r="AK28" s="3">
        <v>13</v>
      </c>
      <c r="AL28" s="5"/>
      <c r="AM28" s="148"/>
      <c r="AN28" s="127"/>
      <c r="AO28" s="5"/>
      <c r="AP28" s="148"/>
      <c r="AQ28" s="153"/>
      <c r="AR28" s="1"/>
      <c r="AS28" s="148"/>
      <c r="AT28" s="128"/>
      <c r="AU28" s="5">
        <v>40614</v>
      </c>
      <c r="AV28" s="128"/>
      <c r="AW28" s="238">
        <v>8</v>
      </c>
      <c r="AX28" s="11">
        <v>40615</v>
      </c>
      <c r="AY28" s="149"/>
      <c r="AZ28" s="128">
        <v>8</v>
      </c>
      <c r="BA28" s="1"/>
      <c r="BB28" s="247"/>
      <c r="BC28" s="223"/>
      <c r="BD28" s="230"/>
      <c r="BE28" s="149"/>
      <c r="BF28" s="128"/>
      <c r="BG28" s="238"/>
      <c r="BH28" s="238"/>
      <c r="BI28" s="238"/>
      <c r="BJ28" s="238"/>
      <c r="BK28" s="70">
        <f t="shared" si="0"/>
        <v>95</v>
      </c>
      <c r="BL28" s="92">
        <f t="shared" si="1"/>
        <v>64</v>
      </c>
    </row>
    <row r="29" spans="1:64" ht="18.75">
      <c r="A29" s="364"/>
      <c r="B29" s="345"/>
      <c r="C29" s="345"/>
      <c r="D29" s="358"/>
      <c r="E29" s="349"/>
      <c r="F29" s="349"/>
      <c r="G29" s="1" t="s">
        <v>36</v>
      </c>
      <c r="H29" s="62">
        <v>102</v>
      </c>
      <c r="I29" s="62">
        <v>20</v>
      </c>
      <c r="J29" s="62">
        <v>5</v>
      </c>
      <c r="K29" s="2">
        <v>40602</v>
      </c>
      <c r="L29" s="161">
        <v>40</v>
      </c>
      <c r="M29" s="8">
        <v>16</v>
      </c>
      <c r="N29" s="2">
        <v>40603</v>
      </c>
      <c r="O29" s="161">
        <v>40</v>
      </c>
      <c r="P29" s="8">
        <v>20</v>
      </c>
      <c r="Q29" s="4"/>
      <c r="R29" s="161"/>
      <c r="S29" s="8"/>
      <c r="T29" s="5">
        <v>40605</v>
      </c>
      <c r="U29" s="161">
        <v>20</v>
      </c>
      <c r="V29" s="40">
        <v>16</v>
      </c>
      <c r="W29" s="5">
        <v>40606</v>
      </c>
      <c r="X29" s="161">
        <v>20</v>
      </c>
      <c r="Y29" s="40">
        <v>15</v>
      </c>
      <c r="Z29" s="4"/>
      <c r="AA29" s="148"/>
      <c r="AB29" s="39"/>
      <c r="AC29" s="6"/>
      <c r="AD29" s="161"/>
      <c r="AE29" s="8"/>
      <c r="AF29" s="5">
        <v>40609</v>
      </c>
      <c r="AG29" s="148">
        <v>20</v>
      </c>
      <c r="AH29" s="8">
        <v>14</v>
      </c>
      <c r="AI29" s="5">
        <v>40610</v>
      </c>
      <c r="AJ29" s="148">
        <v>20</v>
      </c>
      <c r="AK29" s="3">
        <v>12</v>
      </c>
      <c r="AL29" s="5">
        <v>40611</v>
      </c>
      <c r="AM29" s="148"/>
      <c r="AN29" s="127">
        <v>12</v>
      </c>
      <c r="AO29" s="5">
        <v>40612</v>
      </c>
      <c r="AP29" s="148"/>
      <c r="AQ29" s="153">
        <v>7</v>
      </c>
      <c r="AR29" s="5">
        <v>40613</v>
      </c>
      <c r="AS29" s="148"/>
      <c r="AT29" s="127">
        <v>16</v>
      </c>
      <c r="AU29" s="5">
        <v>40614</v>
      </c>
      <c r="AV29" s="148"/>
      <c r="AW29" s="127">
        <v>17</v>
      </c>
      <c r="AX29" s="204"/>
      <c r="AY29" s="267"/>
      <c r="AZ29" s="267"/>
      <c r="BA29" s="1"/>
      <c r="BB29" s="247"/>
      <c r="BC29" s="223"/>
      <c r="BD29" s="230"/>
      <c r="BE29" s="149"/>
      <c r="BF29" s="128"/>
      <c r="BG29" s="238"/>
      <c r="BH29" s="238"/>
      <c r="BI29" s="238"/>
      <c r="BJ29" s="238"/>
      <c r="BK29" s="70">
        <f t="shared" si="0"/>
        <v>160</v>
      </c>
      <c r="BL29" s="92">
        <f t="shared" si="1"/>
        <v>145</v>
      </c>
    </row>
    <row r="30" spans="1:64" ht="18.75">
      <c r="A30" s="364"/>
      <c r="B30" s="345"/>
      <c r="C30" s="345"/>
      <c r="D30" s="358"/>
      <c r="E30" s="349"/>
      <c r="F30" s="349"/>
      <c r="G30" s="1" t="s">
        <v>37</v>
      </c>
      <c r="H30" s="62">
        <v>42</v>
      </c>
      <c r="I30" s="62">
        <v>15</v>
      </c>
      <c r="J30" s="62">
        <v>3</v>
      </c>
      <c r="K30" s="2">
        <v>40602</v>
      </c>
      <c r="L30" s="161">
        <v>15</v>
      </c>
      <c r="M30" s="8">
        <v>5</v>
      </c>
      <c r="N30" s="2">
        <v>40603</v>
      </c>
      <c r="O30" s="161">
        <v>15</v>
      </c>
      <c r="P30" s="8">
        <v>5</v>
      </c>
      <c r="Q30" s="5">
        <v>40604</v>
      </c>
      <c r="R30" s="161">
        <v>15</v>
      </c>
      <c r="S30" s="8">
        <v>4</v>
      </c>
      <c r="T30" s="5">
        <v>40605</v>
      </c>
      <c r="U30" s="161">
        <v>15</v>
      </c>
      <c r="V30" s="40">
        <v>20</v>
      </c>
      <c r="W30" s="5">
        <v>40606</v>
      </c>
      <c r="X30" s="161">
        <v>15</v>
      </c>
      <c r="Y30" s="40">
        <v>10</v>
      </c>
      <c r="Z30" s="5">
        <v>40607</v>
      </c>
      <c r="AA30" s="148">
        <v>15</v>
      </c>
      <c r="AB30" s="39">
        <v>6</v>
      </c>
      <c r="AC30" s="6"/>
      <c r="AD30" s="161"/>
      <c r="AE30" s="8"/>
      <c r="AF30" s="5">
        <v>40609</v>
      </c>
      <c r="AG30" s="148">
        <v>15</v>
      </c>
      <c r="AH30" s="8">
        <v>5</v>
      </c>
      <c r="AI30" s="5">
        <v>40610</v>
      </c>
      <c r="AJ30" s="148">
        <v>15</v>
      </c>
      <c r="AK30" s="3">
        <v>13</v>
      </c>
      <c r="AL30" s="1"/>
      <c r="AM30" s="149"/>
      <c r="AN30" s="128"/>
      <c r="AO30" s="1"/>
      <c r="AP30" s="149"/>
      <c r="AQ30" s="154"/>
      <c r="AR30" s="1" t="s">
        <v>201</v>
      </c>
      <c r="AS30" s="148"/>
      <c r="AT30" s="128"/>
      <c r="AU30" s="128"/>
      <c r="AV30" s="128"/>
      <c r="AW30" s="128"/>
      <c r="AX30" s="204"/>
      <c r="AY30" s="267"/>
      <c r="AZ30" s="267"/>
      <c r="BA30" s="1"/>
      <c r="BB30" s="247"/>
      <c r="BC30" s="223"/>
      <c r="BD30" s="230"/>
      <c r="BE30" s="149"/>
      <c r="BF30" s="128"/>
      <c r="BG30" s="238"/>
      <c r="BH30" s="238"/>
      <c r="BI30" s="238"/>
      <c r="BJ30" s="238"/>
      <c r="BK30" s="70">
        <f t="shared" si="0"/>
        <v>120</v>
      </c>
      <c r="BL30" s="92">
        <f t="shared" si="1"/>
        <v>68</v>
      </c>
    </row>
    <row r="31" spans="1:64" ht="18.75">
      <c r="A31" s="364"/>
      <c r="B31" s="345"/>
      <c r="C31" s="345"/>
      <c r="D31" s="358"/>
      <c r="E31" s="349"/>
      <c r="F31" s="349"/>
      <c r="G31" s="1" t="s">
        <v>38</v>
      </c>
      <c r="H31" s="62">
        <v>101</v>
      </c>
      <c r="I31" s="62">
        <v>20</v>
      </c>
      <c r="J31" s="62">
        <v>5</v>
      </c>
      <c r="K31" s="2">
        <v>40602</v>
      </c>
      <c r="L31" s="161">
        <v>20</v>
      </c>
      <c r="M31" s="8">
        <v>18</v>
      </c>
      <c r="N31" s="2">
        <v>40603</v>
      </c>
      <c r="O31" s="161">
        <v>20</v>
      </c>
      <c r="P31" s="8">
        <v>4</v>
      </c>
      <c r="Q31" s="5">
        <v>40604</v>
      </c>
      <c r="R31" s="161">
        <v>20</v>
      </c>
      <c r="S31" s="8">
        <v>7</v>
      </c>
      <c r="T31" s="5">
        <v>40605</v>
      </c>
      <c r="U31" s="161">
        <v>20</v>
      </c>
      <c r="V31" s="40">
        <v>7</v>
      </c>
      <c r="W31" s="5">
        <v>40606</v>
      </c>
      <c r="X31" s="161">
        <v>20</v>
      </c>
      <c r="Y31" s="40">
        <v>7</v>
      </c>
      <c r="Z31" s="5">
        <v>40607</v>
      </c>
      <c r="AA31" s="148"/>
      <c r="AB31" s="39"/>
      <c r="AC31" s="6"/>
      <c r="AD31" s="161"/>
      <c r="AE31" s="8"/>
      <c r="AF31" s="5">
        <v>40609</v>
      </c>
      <c r="AG31" s="148">
        <v>20</v>
      </c>
      <c r="AH31" s="8">
        <v>16</v>
      </c>
      <c r="AI31" s="5">
        <v>40610</v>
      </c>
      <c r="AJ31" s="148">
        <v>20</v>
      </c>
      <c r="AK31" s="3">
        <v>11</v>
      </c>
      <c r="AL31" s="5">
        <v>40611</v>
      </c>
      <c r="AM31" s="148"/>
      <c r="AN31" s="127">
        <v>20</v>
      </c>
      <c r="AO31" s="5">
        <v>40612</v>
      </c>
      <c r="AP31" s="148"/>
      <c r="AQ31" s="153">
        <v>5</v>
      </c>
      <c r="AR31" s="5">
        <v>40613</v>
      </c>
      <c r="AS31" s="148">
        <v>20</v>
      </c>
      <c r="AT31" s="127">
        <v>11</v>
      </c>
      <c r="AU31" s="5">
        <v>40614</v>
      </c>
      <c r="AV31" s="148">
        <v>20</v>
      </c>
      <c r="AW31" s="127">
        <v>7</v>
      </c>
      <c r="AX31" s="204"/>
      <c r="AY31" s="267"/>
      <c r="AZ31" s="267"/>
      <c r="BA31" s="1"/>
      <c r="BB31" s="247"/>
      <c r="BC31" s="223"/>
      <c r="BD31" s="230"/>
      <c r="BE31" s="149"/>
      <c r="BF31" s="128"/>
      <c r="BG31" s="238"/>
      <c r="BH31" s="238"/>
      <c r="BI31" s="238"/>
      <c r="BJ31" s="238"/>
      <c r="BK31" s="70">
        <f t="shared" si="0"/>
        <v>180</v>
      </c>
      <c r="BL31" s="92">
        <f t="shared" si="1"/>
        <v>113</v>
      </c>
    </row>
    <row r="32" spans="1:64" ht="18.75">
      <c r="A32" s="364"/>
      <c r="B32" s="345"/>
      <c r="C32" s="345"/>
      <c r="D32" s="358"/>
      <c r="E32" s="349"/>
      <c r="F32" s="349"/>
      <c r="G32" s="1" t="s">
        <v>39</v>
      </c>
      <c r="H32" s="62">
        <v>92</v>
      </c>
      <c r="I32" s="62">
        <v>18</v>
      </c>
      <c r="J32" s="62">
        <v>5</v>
      </c>
      <c r="K32" s="2">
        <v>40602</v>
      </c>
      <c r="L32" s="161">
        <v>18</v>
      </c>
      <c r="M32" s="8">
        <v>7</v>
      </c>
      <c r="N32" s="2">
        <v>40603</v>
      </c>
      <c r="O32" s="161">
        <v>18</v>
      </c>
      <c r="P32" s="8">
        <v>5</v>
      </c>
      <c r="Q32" s="4"/>
      <c r="R32" s="161"/>
      <c r="S32" s="8">
        <v>15</v>
      </c>
      <c r="T32" s="5">
        <v>40605</v>
      </c>
      <c r="U32" s="161">
        <v>18</v>
      </c>
      <c r="V32" s="40">
        <v>15</v>
      </c>
      <c r="W32" s="5">
        <v>40606</v>
      </c>
      <c r="X32" s="161">
        <v>18</v>
      </c>
      <c r="Y32" s="40">
        <v>7</v>
      </c>
      <c r="Z32" s="4"/>
      <c r="AA32" s="148">
        <v>18</v>
      </c>
      <c r="AB32" s="39">
        <v>8</v>
      </c>
      <c r="AC32" s="6"/>
      <c r="AD32" s="161"/>
      <c r="AE32" s="8"/>
      <c r="AF32" s="5">
        <v>40609</v>
      </c>
      <c r="AG32" s="148">
        <v>18</v>
      </c>
      <c r="AH32" s="8">
        <v>17</v>
      </c>
      <c r="AI32" s="5">
        <v>40610</v>
      </c>
      <c r="AJ32" s="148">
        <v>18</v>
      </c>
      <c r="AK32" s="3">
        <v>22</v>
      </c>
      <c r="AL32" s="5">
        <v>40611</v>
      </c>
      <c r="AM32" s="148"/>
      <c r="AN32" s="127">
        <v>16</v>
      </c>
      <c r="AO32" s="5">
        <v>40612</v>
      </c>
      <c r="AP32" s="148"/>
      <c r="AQ32" s="153">
        <v>13</v>
      </c>
      <c r="AR32" s="5">
        <v>40613</v>
      </c>
      <c r="AS32" s="148"/>
      <c r="AT32" s="127">
        <v>20</v>
      </c>
      <c r="AU32" s="5">
        <v>40614</v>
      </c>
      <c r="AV32" s="148"/>
      <c r="AW32" s="127">
        <v>11</v>
      </c>
      <c r="AX32" s="204"/>
      <c r="AY32" s="267"/>
      <c r="AZ32" s="267"/>
      <c r="BA32" s="1"/>
      <c r="BB32" s="247"/>
      <c r="BC32" s="223"/>
      <c r="BD32" s="230"/>
      <c r="BE32" s="149"/>
      <c r="BF32" s="128"/>
      <c r="BG32" s="238"/>
      <c r="BH32" s="238"/>
      <c r="BI32" s="238"/>
      <c r="BJ32" s="238"/>
      <c r="BK32" s="70">
        <f t="shared" si="0"/>
        <v>126</v>
      </c>
      <c r="BL32" s="92">
        <f t="shared" si="1"/>
        <v>156</v>
      </c>
    </row>
    <row r="33" spans="1:64" ht="18.75">
      <c r="A33" s="364"/>
      <c r="B33" s="345"/>
      <c r="C33" s="345"/>
      <c r="D33" s="358"/>
      <c r="E33" s="349"/>
      <c r="F33" s="349"/>
      <c r="G33" s="1" t="s">
        <v>40</v>
      </c>
      <c r="H33" s="62">
        <v>80</v>
      </c>
      <c r="I33" s="62">
        <v>20</v>
      </c>
      <c r="J33" s="62">
        <v>4</v>
      </c>
      <c r="K33" s="2">
        <v>40602</v>
      </c>
      <c r="L33" s="161">
        <v>20</v>
      </c>
      <c r="M33" s="8">
        <v>14</v>
      </c>
      <c r="N33" s="2">
        <v>40603</v>
      </c>
      <c r="O33" s="161">
        <v>20</v>
      </c>
      <c r="P33" s="8">
        <v>13</v>
      </c>
      <c r="Q33" s="4"/>
      <c r="R33" s="161"/>
      <c r="S33" s="8">
        <v>6</v>
      </c>
      <c r="T33" s="5">
        <v>40605</v>
      </c>
      <c r="U33" s="161">
        <v>20</v>
      </c>
      <c r="V33" s="40">
        <v>13</v>
      </c>
      <c r="W33" s="5">
        <v>40606</v>
      </c>
      <c r="X33" s="161">
        <v>20</v>
      </c>
      <c r="Y33" s="40">
        <v>9</v>
      </c>
      <c r="Z33" s="4"/>
      <c r="AA33" s="148">
        <v>20</v>
      </c>
      <c r="AB33" s="39">
        <v>12</v>
      </c>
      <c r="AC33" s="6"/>
      <c r="AD33" s="161"/>
      <c r="AE33" s="8"/>
      <c r="AF33" s="5">
        <v>40609</v>
      </c>
      <c r="AG33" s="148">
        <v>20</v>
      </c>
      <c r="AH33" s="8">
        <v>6</v>
      </c>
      <c r="AI33" s="5">
        <v>40610</v>
      </c>
      <c r="AJ33" s="148">
        <v>20</v>
      </c>
      <c r="AK33" s="3">
        <v>6</v>
      </c>
      <c r="AL33" s="5">
        <v>40611</v>
      </c>
      <c r="AM33" s="148"/>
      <c r="AN33" s="127">
        <v>5</v>
      </c>
      <c r="AO33" s="5">
        <v>40612</v>
      </c>
      <c r="AP33" s="148"/>
      <c r="AQ33" s="153">
        <v>8</v>
      </c>
      <c r="AR33" s="1" t="s">
        <v>201</v>
      </c>
      <c r="AS33" s="148"/>
      <c r="AT33" s="128"/>
      <c r="AU33" s="1"/>
      <c r="AV33" s="149"/>
      <c r="AW33" s="128"/>
      <c r="AX33" s="204"/>
      <c r="AY33" s="267"/>
      <c r="AZ33" s="267"/>
      <c r="BA33" s="1"/>
      <c r="BB33" s="247"/>
      <c r="BC33" s="223"/>
      <c r="BD33" s="230"/>
      <c r="BE33" s="149"/>
      <c r="BF33" s="128"/>
      <c r="BG33" s="238"/>
      <c r="BH33" s="238"/>
      <c r="BI33" s="238"/>
      <c r="BJ33" s="238"/>
      <c r="BK33" s="70">
        <f t="shared" si="0"/>
        <v>140</v>
      </c>
      <c r="BL33" s="92">
        <f t="shared" si="1"/>
        <v>92</v>
      </c>
    </row>
    <row r="34" spans="1:64" ht="18.75">
      <c r="A34" s="364"/>
      <c r="B34" s="345"/>
      <c r="C34" s="345"/>
      <c r="D34" s="358"/>
      <c r="E34" s="349"/>
      <c r="F34" s="349"/>
      <c r="G34" s="1" t="s">
        <v>41</v>
      </c>
      <c r="H34" s="62">
        <v>65</v>
      </c>
      <c r="I34" s="62">
        <v>15</v>
      </c>
      <c r="J34" s="62">
        <v>4</v>
      </c>
      <c r="K34" s="10"/>
      <c r="L34" s="161">
        <v>15</v>
      </c>
      <c r="M34" s="8" t="s">
        <v>55</v>
      </c>
      <c r="N34" s="10"/>
      <c r="O34" s="161"/>
      <c r="P34" s="8"/>
      <c r="Q34" s="4"/>
      <c r="R34" s="161"/>
      <c r="S34" s="8"/>
      <c r="T34" s="5"/>
      <c r="U34" s="161"/>
      <c r="V34" s="40"/>
      <c r="W34" s="5">
        <v>40606</v>
      </c>
      <c r="X34" s="161">
        <v>15</v>
      </c>
      <c r="Y34" s="40">
        <v>8</v>
      </c>
      <c r="Z34" s="4"/>
      <c r="AA34" s="148">
        <v>15</v>
      </c>
      <c r="AB34" s="39">
        <v>12</v>
      </c>
      <c r="AC34" s="6"/>
      <c r="AD34" s="161"/>
      <c r="AE34" s="8"/>
      <c r="AF34" s="5">
        <v>40609</v>
      </c>
      <c r="AG34" s="148">
        <v>15</v>
      </c>
      <c r="AH34" s="8">
        <v>5</v>
      </c>
      <c r="AI34" s="5">
        <v>40610</v>
      </c>
      <c r="AJ34" s="148">
        <v>15</v>
      </c>
      <c r="AK34" s="3">
        <v>12</v>
      </c>
      <c r="AL34" s="5">
        <v>40611</v>
      </c>
      <c r="AM34" s="148"/>
      <c r="AN34" s="127">
        <v>11</v>
      </c>
      <c r="AO34" s="5">
        <v>40612</v>
      </c>
      <c r="AP34" s="148"/>
      <c r="AQ34" s="153">
        <v>15</v>
      </c>
      <c r="AR34" s="5">
        <v>40613</v>
      </c>
      <c r="AS34" s="148"/>
      <c r="AT34" s="127">
        <v>15</v>
      </c>
      <c r="AU34" s="5">
        <v>40614</v>
      </c>
      <c r="AV34" s="148"/>
      <c r="AW34" s="127">
        <v>12</v>
      </c>
      <c r="AX34" s="204"/>
      <c r="AY34" s="267"/>
      <c r="AZ34" s="267"/>
      <c r="BA34" s="1"/>
      <c r="BB34" s="247"/>
      <c r="BC34" s="223"/>
      <c r="BD34" s="230"/>
      <c r="BE34" s="149"/>
      <c r="BF34" s="128"/>
      <c r="BG34" s="238"/>
      <c r="BH34" s="238"/>
      <c r="BI34" s="238"/>
      <c r="BJ34" s="238"/>
      <c r="BK34" s="70">
        <f t="shared" si="0"/>
        <v>75</v>
      </c>
      <c r="BL34" s="92">
        <f t="shared" si="1"/>
        <v>90</v>
      </c>
    </row>
    <row r="35" spans="1:64" ht="18.75">
      <c r="A35" s="364"/>
      <c r="B35" s="345"/>
      <c r="C35" s="345"/>
      <c r="D35" s="358"/>
      <c r="E35" s="349"/>
      <c r="F35" s="349"/>
      <c r="G35" s="1" t="s">
        <v>42</v>
      </c>
      <c r="H35" s="62">
        <v>42</v>
      </c>
      <c r="I35" s="62">
        <v>15</v>
      </c>
      <c r="J35" s="62">
        <v>3</v>
      </c>
      <c r="K35" s="2">
        <v>40602</v>
      </c>
      <c r="L35" s="161">
        <v>15</v>
      </c>
      <c r="M35" s="8">
        <v>13</v>
      </c>
      <c r="N35" s="2">
        <v>40603</v>
      </c>
      <c r="O35" s="161">
        <v>15</v>
      </c>
      <c r="P35" s="8">
        <v>13</v>
      </c>
      <c r="Q35" s="5">
        <v>40604</v>
      </c>
      <c r="R35" s="161">
        <v>15</v>
      </c>
      <c r="S35" s="8">
        <v>11</v>
      </c>
      <c r="T35" s="5">
        <v>40605</v>
      </c>
      <c r="U35" s="161">
        <v>15</v>
      </c>
      <c r="V35" s="40">
        <v>14</v>
      </c>
      <c r="W35" s="5">
        <v>40606</v>
      </c>
      <c r="X35" s="161">
        <v>15</v>
      </c>
      <c r="Y35" s="40">
        <v>7</v>
      </c>
      <c r="Z35" s="5">
        <v>40607</v>
      </c>
      <c r="AA35" s="148">
        <v>15</v>
      </c>
      <c r="AB35" s="39">
        <v>15</v>
      </c>
      <c r="AC35" s="6"/>
      <c r="AD35" s="161"/>
      <c r="AE35" s="8"/>
      <c r="AF35" s="5"/>
      <c r="AG35" s="148"/>
      <c r="AH35" s="8"/>
      <c r="AI35" s="5"/>
      <c r="AJ35" s="148"/>
      <c r="AK35" s="3"/>
      <c r="AL35" s="1"/>
      <c r="AM35" s="149"/>
      <c r="AN35" s="128"/>
      <c r="AO35" s="1"/>
      <c r="AP35" s="149"/>
      <c r="AQ35" s="154"/>
      <c r="AR35" s="1" t="s">
        <v>201</v>
      </c>
      <c r="AS35" s="148"/>
      <c r="AT35" s="128"/>
      <c r="AU35" s="1"/>
      <c r="AV35" s="149"/>
      <c r="AW35" s="128"/>
      <c r="AX35" s="204"/>
      <c r="AY35" s="267"/>
      <c r="AZ35" s="267"/>
      <c r="BA35" s="1"/>
      <c r="BB35" s="247"/>
      <c r="BC35" s="223"/>
      <c r="BD35" s="230"/>
      <c r="BE35" s="149"/>
      <c r="BF35" s="128"/>
      <c r="BG35" s="238"/>
      <c r="BH35" s="238"/>
      <c r="BI35" s="238"/>
      <c r="BJ35" s="238"/>
      <c r="BK35" s="70">
        <f t="shared" si="0"/>
        <v>90</v>
      </c>
      <c r="BL35" s="92">
        <f t="shared" si="1"/>
        <v>73</v>
      </c>
    </row>
    <row r="36" spans="1:64" ht="18.75">
      <c r="A36" s="364"/>
      <c r="B36" s="345"/>
      <c r="C36" s="345"/>
      <c r="D36" s="358"/>
      <c r="E36" s="349"/>
      <c r="F36" s="349"/>
      <c r="G36" s="1" t="s">
        <v>43</v>
      </c>
      <c r="H36" s="62">
        <f>112-20</f>
        <v>92</v>
      </c>
      <c r="I36" s="62">
        <v>20</v>
      </c>
      <c r="J36" s="62">
        <v>5</v>
      </c>
      <c r="K36" s="2">
        <v>40602</v>
      </c>
      <c r="L36" s="161">
        <v>20</v>
      </c>
      <c r="M36" s="8">
        <v>38</v>
      </c>
      <c r="N36" s="2">
        <v>40603</v>
      </c>
      <c r="O36" s="161">
        <v>20</v>
      </c>
      <c r="P36" s="8">
        <v>36</v>
      </c>
      <c r="Q36" s="5">
        <v>40604</v>
      </c>
      <c r="R36" s="161">
        <v>20</v>
      </c>
      <c r="S36" s="8">
        <v>15</v>
      </c>
      <c r="T36" s="5">
        <v>40605</v>
      </c>
      <c r="U36" s="161">
        <v>20</v>
      </c>
      <c r="V36" s="40">
        <v>14</v>
      </c>
      <c r="W36" s="5">
        <v>40606</v>
      </c>
      <c r="X36" s="161">
        <v>20</v>
      </c>
      <c r="Y36" s="40">
        <v>15</v>
      </c>
      <c r="Z36" s="5">
        <v>40607</v>
      </c>
      <c r="AA36" s="148">
        <v>20</v>
      </c>
      <c r="AB36" s="39">
        <v>16</v>
      </c>
      <c r="AC36" s="6"/>
      <c r="AD36" s="161"/>
      <c r="AE36" s="8"/>
      <c r="AF36" s="5">
        <v>40609</v>
      </c>
      <c r="AG36" s="148">
        <v>20</v>
      </c>
      <c r="AH36" s="8">
        <v>15</v>
      </c>
      <c r="AI36" s="5">
        <v>40610</v>
      </c>
      <c r="AJ36" s="148">
        <v>20</v>
      </c>
      <c r="AK36" s="3">
        <v>22</v>
      </c>
      <c r="AL36" s="5">
        <v>40611</v>
      </c>
      <c r="AM36" s="148"/>
      <c r="AN36" s="127">
        <v>13</v>
      </c>
      <c r="AO36" s="5">
        <v>40612</v>
      </c>
      <c r="AP36" s="148"/>
      <c r="AQ36" s="153">
        <v>15</v>
      </c>
      <c r="AR36" s="5" t="s">
        <v>201</v>
      </c>
      <c r="AS36" s="148"/>
      <c r="AT36" s="127"/>
      <c r="AU36" s="5">
        <v>40614</v>
      </c>
      <c r="AV36" s="148"/>
      <c r="AW36" s="127"/>
      <c r="AX36" s="204"/>
      <c r="AY36" s="267"/>
      <c r="AZ36" s="267"/>
      <c r="BA36" s="1"/>
      <c r="BB36" s="247"/>
      <c r="BC36" s="223"/>
      <c r="BD36" s="230"/>
      <c r="BE36" s="149"/>
      <c r="BF36" s="128"/>
      <c r="BG36" s="238"/>
      <c r="BH36" s="238"/>
      <c r="BI36" s="238"/>
      <c r="BJ36" s="238"/>
      <c r="BK36" s="70">
        <f t="shared" si="0"/>
        <v>160</v>
      </c>
      <c r="BL36" s="92">
        <f t="shared" si="1"/>
        <v>199</v>
      </c>
    </row>
    <row r="37" spans="1:64" ht="18.75">
      <c r="A37" s="364"/>
      <c r="B37" s="345"/>
      <c r="C37" s="345"/>
      <c r="D37" s="358"/>
      <c r="E37" s="349"/>
      <c r="F37" s="349"/>
      <c r="G37" s="1" t="s">
        <v>44</v>
      </c>
      <c r="H37" s="62">
        <v>20</v>
      </c>
      <c r="I37" s="62">
        <v>20</v>
      </c>
      <c r="J37" s="62">
        <v>1</v>
      </c>
      <c r="K37" s="2"/>
      <c r="L37" s="173"/>
      <c r="M37" s="8"/>
      <c r="N37" s="2"/>
      <c r="O37" s="170"/>
      <c r="P37" s="8"/>
      <c r="Q37" s="1"/>
      <c r="R37" s="170"/>
      <c r="S37" s="8"/>
      <c r="T37" s="1"/>
      <c r="U37" s="170"/>
      <c r="V37" s="39"/>
      <c r="W37" s="1"/>
      <c r="X37" s="170"/>
      <c r="Y37" s="39"/>
      <c r="Z37" s="1"/>
      <c r="AA37" s="149"/>
      <c r="AB37" s="39"/>
      <c r="AC37" s="6"/>
      <c r="AD37" s="161"/>
      <c r="AE37" s="8"/>
      <c r="AF37" s="1"/>
      <c r="AG37" s="148"/>
      <c r="AH37" s="8"/>
      <c r="AI37" s="5"/>
      <c r="AJ37" s="148"/>
      <c r="AK37" s="3"/>
      <c r="AL37" s="1"/>
      <c r="AM37" s="149"/>
      <c r="AN37" s="128"/>
      <c r="AO37" s="1"/>
      <c r="AP37" s="149"/>
      <c r="AQ37" s="154"/>
      <c r="AR37" s="1"/>
      <c r="AS37" s="148"/>
      <c r="AT37" s="128"/>
      <c r="AU37" s="1"/>
      <c r="AV37" s="149"/>
      <c r="AW37" s="128"/>
      <c r="AX37" s="204"/>
      <c r="AY37" s="267"/>
      <c r="AZ37" s="267"/>
      <c r="BA37" s="1"/>
      <c r="BB37" s="247"/>
      <c r="BC37" s="223"/>
      <c r="BD37" s="230"/>
      <c r="BE37" s="149"/>
      <c r="BF37" s="128"/>
      <c r="BG37" s="238"/>
      <c r="BH37" s="238"/>
      <c r="BI37" s="238"/>
      <c r="BJ37" s="238"/>
      <c r="BK37" s="70">
        <f t="shared" si="0"/>
        <v>0</v>
      </c>
      <c r="BL37" s="92">
        <f t="shared" si="1"/>
        <v>0</v>
      </c>
    </row>
    <row r="38" spans="1:64" ht="18.75">
      <c r="A38" s="364"/>
      <c r="B38" s="345">
        <v>9</v>
      </c>
      <c r="C38" s="345">
        <v>9</v>
      </c>
      <c r="D38" s="358" t="s">
        <v>45</v>
      </c>
      <c r="E38" s="349">
        <v>114</v>
      </c>
      <c r="F38" s="349">
        <v>2</v>
      </c>
      <c r="G38" s="1" t="s">
        <v>46</v>
      </c>
      <c r="H38" s="62">
        <v>64</v>
      </c>
      <c r="I38" s="62">
        <v>15</v>
      </c>
      <c r="J38" s="62">
        <v>4</v>
      </c>
      <c r="K38" s="2">
        <v>40602</v>
      </c>
      <c r="L38" s="161">
        <v>12</v>
      </c>
      <c r="M38" s="8">
        <v>15</v>
      </c>
      <c r="N38" s="2">
        <v>40603</v>
      </c>
      <c r="O38" s="161">
        <v>12</v>
      </c>
      <c r="P38" s="8">
        <v>15</v>
      </c>
      <c r="Q38" s="5">
        <v>40604</v>
      </c>
      <c r="R38" s="161">
        <v>15</v>
      </c>
      <c r="S38" s="8">
        <v>14</v>
      </c>
      <c r="T38" s="5">
        <v>40605</v>
      </c>
      <c r="U38" s="161">
        <v>15</v>
      </c>
      <c r="V38" s="40">
        <v>12</v>
      </c>
      <c r="W38" s="5">
        <v>40606</v>
      </c>
      <c r="X38" s="161">
        <v>15</v>
      </c>
      <c r="Y38" s="40">
        <v>13</v>
      </c>
      <c r="Z38" s="5">
        <v>40607</v>
      </c>
      <c r="AA38" s="148">
        <v>15</v>
      </c>
      <c r="AB38" s="39">
        <v>15</v>
      </c>
      <c r="AC38" s="6"/>
      <c r="AD38" s="170"/>
      <c r="AE38" s="8"/>
      <c r="AF38" s="5">
        <v>40609</v>
      </c>
      <c r="AG38" s="148">
        <v>15</v>
      </c>
      <c r="AH38" s="8">
        <v>12</v>
      </c>
      <c r="AI38" s="5">
        <v>40610</v>
      </c>
      <c r="AJ38" s="148">
        <v>15</v>
      </c>
      <c r="AK38" s="3">
        <v>15</v>
      </c>
      <c r="AL38" s="1" t="s">
        <v>201</v>
      </c>
      <c r="AM38" s="149"/>
      <c r="AN38" s="128"/>
      <c r="AO38" s="1"/>
      <c r="AP38" s="149"/>
      <c r="AQ38" s="154"/>
      <c r="AR38" s="1"/>
      <c r="AS38" s="148"/>
      <c r="AT38" s="128"/>
      <c r="AU38" s="1"/>
      <c r="AV38" s="149"/>
      <c r="AW38" s="128"/>
      <c r="AX38" s="204"/>
      <c r="AY38" s="267"/>
      <c r="AZ38" s="267"/>
      <c r="BA38" s="1"/>
      <c r="BB38" s="247"/>
      <c r="BC38" s="223"/>
      <c r="BD38" s="230"/>
      <c r="BE38" s="149"/>
      <c r="BF38" s="128"/>
      <c r="BG38" s="238"/>
      <c r="BH38" s="238"/>
      <c r="BI38" s="238"/>
      <c r="BJ38" s="238"/>
      <c r="BK38" s="70">
        <f t="shared" si="0"/>
        <v>114</v>
      </c>
      <c r="BL38" s="92">
        <f t="shared" si="1"/>
        <v>111</v>
      </c>
    </row>
    <row r="39" spans="1:64" ht="19.5" thickBot="1">
      <c r="A39" s="365"/>
      <c r="B39" s="346"/>
      <c r="C39" s="346"/>
      <c r="D39" s="362"/>
      <c r="E39" s="353"/>
      <c r="F39" s="353"/>
      <c r="G39" s="99" t="s">
        <v>47</v>
      </c>
      <c r="H39" s="100">
        <v>59</v>
      </c>
      <c r="I39" s="100">
        <v>15</v>
      </c>
      <c r="J39" s="100">
        <v>4</v>
      </c>
      <c r="K39" s="117">
        <v>40602</v>
      </c>
      <c r="L39" s="171">
        <v>15</v>
      </c>
      <c r="M39" s="101">
        <v>11</v>
      </c>
      <c r="N39" s="117">
        <v>40603</v>
      </c>
      <c r="O39" s="171">
        <v>15</v>
      </c>
      <c r="P39" s="101">
        <v>11</v>
      </c>
      <c r="Q39" s="97">
        <v>40604</v>
      </c>
      <c r="R39" s="171">
        <v>15</v>
      </c>
      <c r="S39" s="101">
        <v>12</v>
      </c>
      <c r="T39" s="97">
        <v>40605</v>
      </c>
      <c r="U39" s="171">
        <v>15</v>
      </c>
      <c r="V39" s="98">
        <v>12</v>
      </c>
      <c r="W39" s="97">
        <v>40606</v>
      </c>
      <c r="X39" s="171">
        <v>15</v>
      </c>
      <c r="Y39" s="98">
        <v>11</v>
      </c>
      <c r="Z39" s="97">
        <v>40607</v>
      </c>
      <c r="AA39" s="152">
        <v>15</v>
      </c>
      <c r="AB39" s="118">
        <v>11</v>
      </c>
      <c r="AC39" s="102"/>
      <c r="AD39" s="171"/>
      <c r="AE39" s="101"/>
      <c r="AF39" s="97">
        <v>40609</v>
      </c>
      <c r="AG39" s="148">
        <v>15</v>
      </c>
      <c r="AH39" s="101">
        <v>14</v>
      </c>
      <c r="AI39" s="5">
        <v>40610</v>
      </c>
      <c r="AJ39" s="148">
        <v>15</v>
      </c>
      <c r="AK39" s="3">
        <v>15</v>
      </c>
      <c r="AL39" s="99" t="s">
        <v>201</v>
      </c>
      <c r="AM39" s="150"/>
      <c r="AN39" s="140"/>
      <c r="AO39" s="99"/>
      <c r="AP39" s="150"/>
      <c r="AQ39" s="154"/>
      <c r="AR39" s="99"/>
      <c r="AS39" s="152"/>
      <c r="AT39" s="140"/>
      <c r="AU39" s="99"/>
      <c r="AV39" s="150"/>
      <c r="AW39" s="140"/>
      <c r="AX39" s="205"/>
      <c r="AY39" s="284"/>
      <c r="AZ39" s="284"/>
      <c r="BA39" s="99"/>
      <c r="BB39" s="248"/>
      <c r="BC39" s="224"/>
      <c r="BD39" s="231"/>
      <c r="BE39" s="149"/>
      <c r="BF39" s="128"/>
      <c r="BG39" s="238"/>
      <c r="BH39" s="238"/>
      <c r="BI39" s="238"/>
      <c r="BJ39" s="238"/>
      <c r="BK39" s="70">
        <f t="shared" si="0"/>
        <v>120</v>
      </c>
      <c r="BL39" s="92">
        <f t="shared" si="1"/>
        <v>97</v>
      </c>
    </row>
    <row r="40" spans="1:64" ht="30">
      <c r="A40" s="363" t="s">
        <v>48</v>
      </c>
      <c r="B40" s="57">
        <v>10</v>
      </c>
      <c r="C40" s="57">
        <v>1</v>
      </c>
      <c r="D40" s="44" t="s">
        <v>49</v>
      </c>
      <c r="E40" s="32">
        <v>19</v>
      </c>
      <c r="F40" s="32"/>
      <c r="G40" s="32"/>
      <c r="H40" s="32"/>
      <c r="I40" s="32"/>
      <c r="J40" s="32"/>
      <c r="K40" s="31"/>
      <c r="L40" s="321"/>
      <c r="M40" s="45"/>
      <c r="N40" s="31"/>
      <c r="O40" s="322"/>
      <c r="P40" s="45"/>
      <c r="Q40" s="31"/>
      <c r="R40" s="321"/>
      <c r="S40" s="45"/>
      <c r="T40" s="31"/>
      <c r="U40" s="321"/>
      <c r="V40" s="45"/>
      <c r="W40" s="31"/>
      <c r="X40" s="322"/>
      <c r="Y40" s="45"/>
      <c r="Z40" s="31"/>
      <c r="AA40" s="322"/>
      <c r="AB40" s="45"/>
      <c r="AC40" s="37"/>
      <c r="AD40" s="322"/>
      <c r="AE40" s="45"/>
      <c r="AF40" s="31"/>
      <c r="AG40" s="322"/>
      <c r="AH40" s="45"/>
      <c r="AI40" s="36">
        <v>40610</v>
      </c>
      <c r="AJ40" s="31">
        <v>11</v>
      </c>
      <c r="AK40" s="31">
        <v>9</v>
      </c>
      <c r="AL40" s="36">
        <v>40611</v>
      </c>
      <c r="AM40" s="31">
        <v>11</v>
      </c>
      <c r="AN40" s="31">
        <v>9</v>
      </c>
      <c r="AO40" s="36">
        <v>40612</v>
      </c>
      <c r="AP40" s="31">
        <v>8</v>
      </c>
      <c r="AQ40" s="31">
        <v>9</v>
      </c>
      <c r="AR40" s="36">
        <v>40613</v>
      </c>
      <c r="AS40" s="31">
        <v>8</v>
      </c>
      <c r="AT40" s="31">
        <v>9</v>
      </c>
      <c r="AU40" s="31"/>
      <c r="AV40" s="31"/>
      <c r="AW40" s="31"/>
      <c r="AX40" s="203"/>
      <c r="AY40" s="292"/>
      <c r="AZ40" s="292"/>
      <c r="BA40" s="94"/>
      <c r="BB40" s="94"/>
      <c r="BC40" s="94"/>
      <c r="BD40" s="304"/>
      <c r="BE40" s="94"/>
      <c r="BF40" s="305"/>
      <c r="BG40" s="238"/>
      <c r="BH40" s="238"/>
      <c r="BI40" s="238"/>
      <c r="BJ40" s="238"/>
      <c r="BK40" s="70">
        <f t="shared" si="0"/>
        <v>38</v>
      </c>
      <c r="BL40" s="92">
        <f t="shared" si="1"/>
        <v>36</v>
      </c>
    </row>
    <row r="41" spans="1:64" ht="18.75">
      <c r="A41" s="364"/>
      <c r="B41" s="345">
        <v>11</v>
      </c>
      <c r="C41" s="345">
        <v>2</v>
      </c>
      <c r="D41" s="358" t="s">
        <v>50</v>
      </c>
      <c r="E41" s="349">
        <v>1147</v>
      </c>
      <c r="F41" s="349">
        <v>11</v>
      </c>
      <c r="G41" s="1" t="s">
        <v>51</v>
      </c>
      <c r="H41" s="62">
        <v>174</v>
      </c>
      <c r="I41" s="62">
        <v>25</v>
      </c>
      <c r="J41" s="62">
        <v>6</v>
      </c>
      <c r="K41" s="1"/>
      <c r="L41" s="323"/>
      <c r="M41" s="8"/>
      <c r="N41" s="1"/>
      <c r="O41" s="323"/>
      <c r="P41" s="8"/>
      <c r="Q41" s="1"/>
      <c r="R41" s="323"/>
      <c r="S41" s="8"/>
      <c r="T41" s="1"/>
      <c r="U41" s="323"/>
      <c r="V41" s="8"/>
      <c r="W41" s="5">
        <v>40606</v>
      </c>
      <c r="X41" s="307">
        <v>26</v>
      </c>
      <c r="Y41" s="40">
        <v>26</v>
      </c>
      <c r="Z41" s="5">
        <v>40607</v>
      </c>
      <c r="AA41" s="307">
        <v>26</v>
      </c>
      <c r="AB41" s="40">
        <v>26</v>
      </c>
      <c r="AC41" s="6"/>
      <c r="AD41" s="307"/>
      <c r="AE41" s="40"/>
      <c r="AF41" s="5">
        <v>40609</v>
      </c>
      <c r="AG41" s="307">
        <v>26</v>
      </c>
      <c r="AH41" s="40">
        <v>26</v>
      </c>
      <c r="AI41" s="5">
        <v>40610</v>
      </c>
      <c r="AJ41" s="307">
        <v>26</v>
      </c>
      <c r="AK41" s="40">
        <v>26</v>
      </c>
      <c r="AL41" s="5"/>
      <c r="AM41" s="307"/>
      <c r="AN41" s="40"/>
      <c r="AO41" s="5"/>
      <c r="AP41" s="307"/>
      <c r="AQ41" s="40"/>
      <c r="AR41" s="5"/>
      <c r="AS41" s="307"/>
      <c r="AT41" s="40"/>
      <c r="AU41" s="5"/>
      <c r="AV41" s="307"/>
      <c r="AW41" s="40"/>
      <c r="AX41" s="206"/>
      <c r="AY41" s="293"/>
      <c r="AZ41" s="293"/>
      <c r="BA41" s="5"/>
      <c r="BB41" s="307"/>
      <c r="BC41" s="40"/>
      <c r="BD41" s="306"/>
      <c r="BE41" s="307"/>
      <c r="BF41" s="308"/>
      <c r="BG41" s="238"/>
      <c r="BH41" s="238"/>
      <c r="BI41" s="238"/>
      <c r="BJ41" s="238"/>
      <c r="BK41" s="70">
        <f t="shared" si="0"/>
        <v>104</v>
      </c>
      <c r="BL41" s="92">
        <f t="shared" si="1"/>
        <v>104</v>
      </c>
    </row>
    <row r="42" spans="1:64" ht="18.75">
      <c r="A42" s="364"/>
      <c r="B42" s="345"/>
      <c r="C42" s="345"/>
      <c r="D42" s="358"/>
      <c r="E42" s="349"/>
      <c r="F42" s="349"/>
      <c r="G42" s="1" t="s">
        <v>52</v>
      </c>
      <c r="H42" s="62"/>
      <c r="I42" s="62"/>
      <c r="J42" s="62"/>
      <c r="K42" s="1"/>
      <c r="L42" s="323"/>
      <c r="M42" s="8"/>
      <c r="N42" s="1"/>
      <c r="O42" s="323"/>
      <c r="P42" s="8"/>
      <c r="Q42" s="1"/>
      <c r="R42" s="323"/>
      <c r="S42" s="8"/>
      <c r="T42" s="1"/>
      <c r="U42" s="323"/>
      <c r="V42" s="8"/>
      <c r="W42" s="4"/>
      <c r="X42" s="307"/>
      <c r="Y42" s="40"/>
      <c r="Z42" s="4"/>
      <c r="AA42" s="307"/>
      <c r="AB42" s="40"/>
      <c r="AC42" s="6"/>
      <c r="AD42" s="307"/>
      <c r="AE42" s="40"/>
      <c r="AF42" s="5"/>
      <c r="AG42" s="307"/>
      <c r="AH42" s="40"/>
      <c r="AI42" s="5"/>
      <c r="AJ42" s="307"/>
      <c r="AK42" s="40"/>
      <c r="AL42" s="5">
        <v>40611</v>
      </c>
      <c r="AM42" s="307">
        <v>32</v>
      </c>
      <c r="AN42" s="40">
        <v>31</v>
      </c>
      <c r="AO42" s="5">
        <v>40612</v>
      </c>
      <c r="AP42" s="307">
        <v>32</v>
      </c>
      <c r="AQ42" s="40">
        <v>31</v>
      </c>
      <c r="AR42" s="5">
        <v>40613</v>
      </c>
      <c r="AS42" s="307">
        <v>32</v>
      </c>
      <c r="AT42" s="40">
        <v>21</v>
      </c>
      <c r="AU42" s="5">
        <v>40614</v>
      </c>
      <c r="AV42" s="307">
        <v>32</v>
      </c>
      <c r="AW42" s="40">
        <v>21</v>
      </c>
      <c r="AX42" s="206"/>
      <c r="AY42" s="293"/>
      <c r="AZ42" s="293"/>
      <c r="BA42" s="5"/>
      <c r="BB42" s="307"/>
      <c r="BC42" s="40"/>
      <c r="BD42" s="306"/>
      <c r="BE42" s="307"/>
      <c r="BF42" s="308"/>
      <c r="BG42" s="238"/>
      <c r="BH42" s="238"/>
      <c r="BI42" s="238"/>
      <c r="BJ42" s="238"/>
      <c r="BK42" s="70">
        <f t="shared" si="0"/>
        <v>128</v>
      </c>
      <c r="BL42" s="92">
        <f t="shared" si="1"/>
        <v>104</v>
      </c>
    </row>
    <row r="43" spans="1:64" ht="18.75">
      <c r="A43" s="364"/>
      <c r="B43" s="345"/>
      <c r="C43" s="345"/>
      <c r="D43" s="358"/>
      <c r="E43" s="349"/>
      <c r="F43" s="349"/>
      <c r="G43" s="1" t="s">
        <v>172</v>
      </c>
      <c r="H43" s="62"/>
      <c r="I43" s="62"/>
      <c r="J43" s="62"/>
      <c r="K43" s="1"/>
      <c r="L43" s="323"/>
      <c r="M43" s="8"/>
      <c r="N43" s="1"/>
      <c r="O43" s="323"/>
      <c r="P43" s="8"/>
      <c r="Q43" s="1"/>
      <c r="R43" s="323"/>
      <c r="S43" s="8"/>
      <c r="T43" s="1"/>
      <c r="U43" s="323"/>
      <c r="V43" s="8"/>
      <c r="W43" s="4"/>
      <c r="X43" s="307"/>
      <c r="Y43" s="40"/>
      <c r="Z43" s="4"/>
      <c r="AA43" s="307"/>
      <c r="AB43" s="40"/>
      <c r="AC43" s="6"/>
      <c r="AD43" s="307"/>
      <c r="AE43" s="40"/>
      <c r="AF43" s="5">
        <v>40609</v>
      </c>
      <c r="AG43" s="307">
        <v>28</v>
      </c>
      <c r="AH43" s="40">
        <v>28</v>
      </c>
      <c r="AI43" s="5">
        <v>40610</v>
      </c>
      <c r="AJ43" s="307">
        <v>28</v>
      </c>
      <c r="AK43" s="40">
        <v>28</v>
      </c>
      <c r="AL43" s="5">
        <v>40611</v>
      </c>
      <c r="AM43" s="307">
        <v>27</v>
      </c>
      <c r="AN43" s="40">
        <v>25</v>
      </c>
      <c r="AO43" s="5"/>
      <c r="AP43" s="307">
        <v>27</v>
      </c>
      <c r="AQ43" s="40">
        <v>26</v>
      </c>
      <c r="AR43" s="5"/>
      <c r="AS43" s="309" t="s">
        <v>204</v>
      </c>
      <c r="AT43" s="324" t="s">
        <v>204</v>
      </c>
      <c r="AU43" s="5"/>
      <c r="AV43" s="309" t="s">
        <v>204</v>
      </c>
      <c r="AW43" s="324" t="s">
        <v>204</v>
      </c>
      <c r="AX43" s="206"/>
      <c r="AY43" s="293"/>
      <c r="AZ43" s="293"/>
      <c r="BA43" s="5"/>
      <c r="BB43" s="309"/>
      <c r="BC43" s="324"/>
      <c r="BD43" s="306"/>
      <c r="BE43" s="309"/>
      <c r="BF43" s="310"/>
      <c r="BG43" s="238"/>
      <c r="BH43" s="238"/>
      <c r="BI43" s="238"/>
      <c r="BJ43" s="238"/>
      <c r="BK43" s="70">
        <f t="shared" si="0"/>
        <v>110</v>
      </c>
      <c r="BL43" s="92">
        <f t="shared" si="1"/>
        <v>107</v>
      </c>
    </row>
    <row r="44" spans="1:64" ht="18.75">
      <c r="A44" s="364"/>
      <c r="B44" s="345"/>
      <c r="C44" s="345"/>
      <c r="D44" s="358"/>
      <c r="E44" s="349"/>
      <c r="F44" s="349"/>
      <c r="G44" s="1" t="s">
        <v>53</v>
      </c>
      <c r="H44" s="62">
        <v>58</v>
      </c>
      <c r="I44" s="62">
        <v>20</v>
      </c>
      <c r="J44" s="62">
        <v>3</v>
      </c>
      <c r="K44" s="1"/>
      <c r="L44" s="323"/>
      <c r="M44" s="8"/>
      <c r="N44" s="1"/>
      <c r="O44" s="323"/>
      <c r="P44" s="8"/>
      <c r="Q44" s="1"/>
      <c r="R44" s="323"/>
      <c r="S44" s="8"/>
      <c r="T44" s="1"/>
      <c r="U44" s="323"/>
      <c r="V44" s="8"/>
      <c r="W44" s="5">
        <v>40606</v>
      </c>
      <c r="X44" s="307">
        <v>18</v>
      </c>
      <c r="Y44" s="40">
        <v>18</v>
      </c>
      <c r="Z44" s="5">
        <v>40607</v>
      </c>
      <c r="AA44" s="307">
        <v>18</v>
      </c>
      <c r="AB44" s="40">
        <v>18</v>
      </c>
      <c r="AC44" s="6"/>
      <c r="AD44" s="307"/>
      <c r="AE44" s="40"/>
      <c r="AF44" s="5">
        <v>40609</v>
      </c>
      <c r="AG44" s="307">
        <v>18</v>
      </c>
      <c r="AH44" s="40">
        <v>15</v>
      </c>
      <c r="AI44" s="5">
        <v>40610</v>
      </c>
      <c r="AJ44" s="307">
        <v>18</v>
      </c>
      <c r="AK44" s="40">
        <v>14</v>
      </c>
      <c r="AL44" s="5">
        <v>40611</v>
      </c>
      <c r="AM44" s="307">
        <v>19</v>
      </c>
      <c r="AN44" s="40">
        <v>23</v>
      </c>
      <c r="AO44" s="5">
        <v>40612</v>
      </c>
      <c r="AP44" s="307">
        <v>19</v>
      </c>
      <c r="AQ44" s="40">
        <v>24</v>
      </c>
      <c r="AR44" s="5">
        <v>40613</v>
      </c>
      <c r="AS44" s="309" t="s">
        <v>204</v>
      </c>
      <c r="AT44" s="324" t="s">
        <v>204</v>
      </c>
      <c r="AU44" s="5">
        <v>40614</v>
      </c>
      <c r="AV44" s="309" t="s">
        <v>204</v>
      </c>
      <c r="AW44" s="324" t="s">
        <v>204</v>
      </c>
      <c r="AX44" s="206"/>
      <c r="AY44" s="293"/>
      <c r="AZ44" s="293"/>
      <c r="BA44" s="5"/>
      <c r="BB44" s="309"/>
      <c r="BC44" s="324"/>
      <c r="BD44" s="306"/>
      <c r="BE44" s="309"/>
      <c r="BF44" s="310"/>
      <c r="BG44" s="238"/>
      <c r="BH44" s="238"/>
      <c r="BI44" s="238"/>
      <c r="BJ44" s="238"/>
      <c r="BK44" s="70">
        <f t="shared" si="0"/>
        <v>110</v>
      </c>
      <c r="BL44" s="92">
        <f t="shared" si="1"/>
        <v>112</v>
      </c>
    </row>
    <row r="45" spans="1:64" ht="18.75">
      <c r="A45" s="364"/>
      <c r="B45" s="345"/>
      <c r="C45" s="345"/>
      <c r="D45" s="358"/>
      <c r="E45" s="349"/>
      <c r="F45" s="349"/>
      <c r="G45" s="1" t="s">
        <v>54</v>
      </c>
      <c r="H45" s="62">
        <v>145</v>
      </c>
      <c r="I45" s="62">
        <v>25</v>
      </c>
      <c r="J45" s="62">
        <v>6</v>
      </c>
      <c r="K45" s="2">
        <v>40602</v>
      </c>
      <c r="L45" s="323"/>
      <c r="M45" s="8" t="s">
        <v>55</v>
      </c>
      <c r="N45" s="2">
        <v>40603</v>
      </c>
      <c r="O45" s="323"/>
      <c r="P45" s="8"/>
      <c r="Q45" s="4"/>
      <c r="R45" s="325"/>
      <c r="S45" s="8"/>
      <c r="T45" s="4"/>
      <c r="U45" s="325"/>
      <c r="V45" s="8"/>
      <c r="W45" s="5"/>
      <c r="X45" s="307"/>
      <c r="Y45" s="40"/>
      <c r="Z45" s="5"/>
      <c r="AA45" s="307"/>
      <c r="AB45" s="40"/>
      <c r="AC45" s="6"/>
      <c r="AD45" s="307"/>
      <c r="AE45" s="40"/>
      <c r="AF45" s="5">
        <v>40609</v>
      </c>
      <c r="AG45" s="307">
        <v>24</v>
      </c>
      <c r="AH45" s="40">
        <v>23</v>
      </c>
      <c r="AI45" s="5">
        <v>40610</v>
      </c>
      <c r="AJ45" s="307">
        <v>24</v>
      </c>
      <c r="AK45" s="40">
        <v>24</v>
      </c>
      <c r="AL45" s="5">
        <v>40611</v>
      </c>
      <c r="AM45" s="307">
        <v>26</v>
      </c>
      <c r="AN45" s="40">
        <v>22</v>
      </c>
      <c r="AO45" s="5">
        <v>40612</v>
      </c>
      <c r="AP45" s="326"/>
      <c r="AQ45" s="326">
        <v>0</v>
      </c>
      <c r="AR45" s="5">
        <v>40613</v>
      </c>
      <c r="AS45" s="309">
        <v>24</v>
      </c>
      <c r="AT45" s="324">
        <v>19</v>
      </c>
      <c r="AU45" s="5">
        <v>40614</v>
      </c>
      <c r="AV45" s="309">
        <v>24</v>
      </c>
      <c r="AW45" s="324">
        <v>19</v>
      </c>
      <c r="AX45" s="206"/>
      <c r="AY45" s="293"/>
      <c r="AZ45" s="293"/>
      <c r="BA45" s="5">
        <v>40616</v>
      </c>
      <c r="BB45" s="309">
        <v>22</v>
      </c>
      <c r="BC45" s="324">
        <v>19</v>
      </c>
      <c r="BD45" s="306"/>
      <c r="BE45" s="309"/>
      <c r="BF45" s="310"/>
      <c r="BG45" s="238"/>
      <c r="BH45" s="238"/>
      <c r="BI45" s="238"/>
      <c r="BJ45" s="238"/>
      <c r="BK45" s="70">
        <f t="shared" si="0"/>
        <v>144</v>
      </c>
      <c r="BL45" s="92">
        <f t="shared" si="1"/>
        <v>126</v>
      </c>
    </row>
    <row r="46" spans="1:64" ht="18.75">
      <c r="A46" s="364"/>
      <c r="B46" s="345"/>
      <c r="C46" s="345"/>
      <c r="D46" s="358"/>
      <c r="E46" s="349"/>
      <c r="F46" s="349"/>
      <c r="G46" s="1" t="s">
        <v>56</v>
      </c>
      <c r="H46" s="62"/>
      <c r="I46" s="62"/>
      <c r="J46" s="62"/>
      <c r="K46" s="10"/>
      <c r="L46" s="323"/>
      <c r="M46" s="8"/>
      <c r="N46" s="10"/>
      <c r="O46" s="323"/>
      <c r="P46" s="8"/>
      <c r="Q46" s="4"/>
      <c r="R46" s="325"/>
      <c r="S46" s="8"/>
      <c r="T46" s="4"/>
      <c r="U46" s="325"/>
      <c r="V46" s="8"/>
      <c r="W46" s="5"/>
      <c r="X46" s="307"/>
      <c r="Y46" s="40"/>
      <c r="Z46" s="5"/>
      <c r="AA46" s="307"/>
      <c r="AB46" s="40"/>
      <c r="AC46" s="6"/>
      <c r="AD46" s="307"/>
      <c r="AE46" s="40"/>
      <c r="AF46" s="5">
        <v>40609</v>
      </c>
      <c r="AG46" s="307">
        <v>20</v>
      </c>
      <c r="AH46" s="40">
        <v>18</v>
      </c>
      <c r="AI46" s="5">
        <v>40610</v>
      </c>
      <c r="AJ46" s="307">
        <v>20</v>
      </c>
      <c r="AK46" s="40">
        <v>19</v>
      </c>
      <c r="AL46" s="5">
        <v>40611</v>
      </c>
      <c r="AM46" s="307">
        <v>21</v>
      </c>
      <c r="AN46" s="40">
        <v>18</v>
      </c>
      <c r="AO46" s="5">
        <v>40612</v>
      </c>
      <c r="AP46" s="307">
        <v>21</v>
      </c>
      <c r="AQ46" s="40">
        <v>18</v>
      </c>
      <c r="AR46" s="5">
        <v>40613</v>
      </c>
      <c r="AS46" s="309">
        <v>26</v>
      </c>
      <c r="AT46" s="324">
        <v>23</v>
      </c>
      <c r="AU46" s="5">
        <v>40614</v>
      </c>
      <c r="AV46" s="309">
        <v>26</v>
      </c>
      <c r="AW46" s="324">
        <v>22</v>
      </c>
      <c r="AX46" s="206"/>
      <c r="AY46" s="293"/>
      <c r="AZ46" s="293"/>
      <c r="BA46" s="5"/>
      <c r="BB46" s="309"/>
      <c r="BC46" s="324"/>
      <c r="BD46" s="306"/>
      <c r="BE46" s="309"/>
      <c r="BF46" s="310"/>
      <c r="BG46" s="238"/>
      <c r="BH46" s="238"/>
      <c r="BI46" s="238"/>
      <c r="BJ46" s="238"/>
      <c r="BK46" s="70">
        <f t="shared" si="0"/>
        <v>134</v>
      </c>
      <c r="BL46" s="92">
        <f t="shared" si="1"/>
        <v>118</v>
      </c>
    </row>
    <row r="47" spans="1:64" ht="18.75">
      <c r="A47" s="364"/>
      <c r="B47" s="345"/>
      <c r="C47" s="345"/>
      <c r="D47" s="358"/>
      <c r="E47" s="349"/>
      <c r="F47" s="349"/>
      <c r="G47" s="1" t="s">
        <v>57</v>
      </c>
      <c r="H47" s="62">
        <v>66</v>
      </c>
      <c r="I47" s="62">
        <v>20</v>
      </c>
      <c r="J47" s="62">
        <v>3</v>
      </c>
      <c r="K47" s="1"/>
      <c r="L47" s="323"/>
      <c r="M47" s="8"/>
      <c r="N47" s="1"/>
      <c r="O47" s="323"/>
      <c r="P47" s="8"/>
      <c r="Q47" s="1"/>
      <c r="R47" s="323"/>
      <c r="S47" s="8"/>
      <c r="T47" s="1"/>
      <c r="U47" s="323"/>
      <c r="V47" s="8"/>
      <c r="W47" s="5"/>
      <c r="X47" s="307"/>
      <c r="Y47" s="40"/>
      <c r="Z47" s="5"/>
      <c r="AA47" s="307"/>
      <c r="AB47" s="40"/>
      <c r="AC47" s="6"/>
      <c r="AD47" s="307"/>
      <c r="AE47" s="40"/>
      <c r="AF47" s="5">
        <v>40609</v>
      </c>
      <c r="AG47" s="326"/>
      <c r="AH47" s="326">
        <v>0</v>
      </c>
      <c r="AI47" s="5">
        <v>40610</v>
      </c>
      <c r="AJ47" s="307">
        <v>22</v>
      </c>
      <c r="AK47" s="40">
        <v>21</v>
      </c>
      <c r="AL47" s="5">
        <v>40611</v>
      </c>
      <c r="AM47" s="307">
        <v>22</v>
      </c>
      <c r="AN47" s="40">
        <v>21</v>
      </c>
      <c r="AO47" s="5">
        <v>40612</v>
      </c>
      <c r="AP47" s="307">
        <v>22</v>
      </c>
      <c r="AQ47" s="40">
        <v>18</v>
      </c>
      <c r="AR47" s="5">
        <v>40613</v>
      </c>
      <c r="AS47" s="309">
        <v>22</v>
      </c>
      <c r="AT47" s="324">
        <v>18</v>
      </c>
      <c r="AU47" s="5">
        <v>40614</v>
      </c>
      <c r="AV47" s="309">
        <v>22</v>
      </c>
      <c r="AW47" s="324">
        <v>13</v>
      </c>
      <c r="AX47" s="206"/>
      <c r="AY47" s="293"/>
      <c r="AZ47" s="293"/>
      <c r="BA47" s="5"/>
      <c r="BB47" s="309"/>
      <c r="BC47" s="324"/>
      <c r="BD47" s="306"/>
      <c r="BE47" s="309"/>
      <c r="BF47" s="310"/>
      <c r="BG47" s="238"/>
      <c r="BH47" s="238"/>
      <c r="BI47" s="238"/>
      <c r="BJ47" s="238"/>
      <c r="BK47" s="70">
        <f t="shared" si="0"/>
        <v>110</v>
      </c>
      <c r="BL47" s="92">
        <f t="shared" si="1"/>
        <v>91</v>
      </c>
    </row>
    <row r="48" spans="1:64" ht="18.75">
      <c r="A48" s="364"/>
      <c r="B48" s="345"/>
      <c r="C48" s="345"/>
      <c r="D48" s="358"/>
      <c r="E48" s="349"/>
      <c r="F48" s="349"/>
      <c r="G48" s="1" t="s">
        <v>58</v>
      </c>
      <c r="H48" s="62">
        <v>71</v>
      </c>
      <c r="I48" s="62">
        <v>25</v>
      </c>
      <c r="J48" s="62">
        <v>3</v>
      </c>
      <c r="K48" s="2">
        <v>40602</v>
      </c>
      <c r="L48" s="323"/>
      <c r="M48" s="8" t="s">
        <v>55</v>
      </c>
      <c r="N48" s="2">
        <v>40603</v>
      </c>
      <c r="O48" s="323"/>
      <c r="P48" s="8"/>
      <c r="Q48" s="1"/>
      <c r="R48" s="325"/>
      <c r="S48" s="8"/>
      <c r="T48" s="1"/>
      <c r="U48" s="325"/>
      <c r="V48" s="8"/>
      <c r="W48" s="5"/>
      <c r="X48" s="307"/>
      <c r="Y48" s="40"/>
      <c r="Z48" s="5"/>
      <c r="AA48" s="307"/>
      <c r="AB48" s="40"/>
      <c r="AC48" s="6"/>
      <c r="AD48" s="307"/>
      <c r="AE48" s="40"/>
      <c r="AF48" s="5">
        <v>40609</v>
      </c>
      <c r="AG48" s="326"/>
      <c r="AH48" s="326">
        <v>0</v>
      </c>
      <c r="AI48" s="5">
        <v>40610</v>
      </c>
      <c r="AJ48" s="307">
        <v>23</v>
      </c>
      <c r="AK48" s="40">
        <v>21</v>
      </c>
      <c r="AL48" s="5">
        <v>40611</v>
      </c>
      <c r="AM48" s="307">
        <v>23</v>
      </c>
      <c r="AN48" s="40">
        <v>21</v>
      </c>
      <c r="AO48" s="5">
        <v>40612</v>
      </c>
      <c r="AP48" s="307">
        <v>24</v>
      </c>
      <c r="AQ48" s="40">
        <v>24</v>
      </c>
      <c r="AR48" s="5">
        <v>40613</v>
      </c>
      <c r="AS48" s="309">
        <v>24</v>
      </c>
      <c r="AT48" s="324">
        <v>25</v>
      </c>
      <c r="AU48" s="5">
        <v>40614</v>
      </c>
      <c r="AV48" s="309" t="s">
        <v>204</v>
      </c>
      <c r="AW48" s="324" t="s">
        <v>204</v>
      </c>
      <c r="AX48" s="206"/>
      <c r="AY48" s="293"/>
      <c r="AZ48" s="293"/>
      <c r="BA48" s="5">
        <v>40616</v>
      </c>
      <c r="BB48" s="309">
        <v>24</v>
      </c>
      <c r="BC48" s="324">
        <v>23</v>
      </c>
      <c r="BD48" s="311">
        <v>40617</v>
      </c>
      <c r="BE48" s="309">
        <v>24</v>
      </c>
      <c r="BF48" s="310">
        <v>26</v>
      </c>
      <c r="BG48" s="238"/>
      <c r="BH48" s="238"/>
      <c r="BI48" s="238"/>
      <c r="BJ48" s="238"/>
      <c r="BK48" s="70">
        <f t="shared" si="0"/>
        <v>142</v>
      </c>
      <c r="BL48" s="92">
        <f t="shared" si="1"/>
        <v>140</v>
      </c>
    </row>
    <row r="49" spans="1:64" ht="18.75">
      <c r="A49" s="364"/>
      <c r="B49" s="345"/>
      <c r="C49" s="345"/>
      <c r="D49" s="358"/>
      <c r="E49" s="349"/>
      <c r="F49" s="349"/>
      <c r="G49" s="1" t="s">
        <v>59</v>
      </c>
      <c r="H49" s="62">
        <v>110</v>
      </c>
      <c r="I49" s="62">
        <v>20</v>
      </c>
      <c r="J49" s="62">
        <v>5</v>
      </c>
      <c r="K49" s="2">
        <v>40602</v>
      </c>
      <c r="L49" s="323"/>
      <c r="M49" s="8" t="s">
        <v>55</v>
      </c>
      <c r="N49" s="2">
        <v>40603</v>
      </c>
      <c r="O49" s="323"/>
      <c r="P49" s="8"/>
      <c r="Q49" s="1"/>
      <c r="R49" s="325"/>
      <c r="S49" s="8"/>
      <c r="T49" s="1"/>
      <c r="U49" s="325"/>
      <c r="V49" s="8"/>
      <c r="W49" s="5"/>
      <c r="X49" s="307"/>
      <c r="Y49" s="40"/>
      <c r="Z49" s="5"/>
      <c r="AA49" s="307"/>
      <c r="AB49" s="40"/>
      <c r="AC49" s="6"/>
      <c r="AD49" s="307"/>
      <c r="AE49" s="40"/>
      <c r="AF49" s="5">
        <v>40609</v>
      </c>
      <c r="AG49" s="307">
        <v>25</v>
      </c>
      <c r="AH49" s="40">
        <v>17</v>
      </c>
      <c r="AI49" s="5">
        <v>40610</v>
      </c>
      <c r="AJ49" s="307">
        <v>25</v>
      </c>
      <c r="AK49" s="40">
        <v>18</v>
      </c>
      <c r="AL49" s="5">
        <v>40611</v>
      </c>
      <c r="AM49" s="326"/>
      <c r="AN49" s="326">
        <v>0</v>
      </c>
      <c r="AO49" s="5">
        <v>40612</v>
      </c>
      <c r="AP49" s="326"/>
      <c r="AQ49" s="326">
        <v>0</v>
      </c>
      <c r="AR49" s="5">
        <v>40613</v>
      </c>
      <c r="AS49" s="309">
        <v>25</v>
      </c>
      <c r="AT49" s="324">
        <v>27</v>
      </c>
      <c r="AU49" s="5">
        <v>40614</v>
      </c>
      <c r="AV49" s="309">
        <v>25</v>
      </c>
      <c r="AW49" s="324">
        <v>27</v>
      </c>
      <c r="AX49" s="206"/>
      <c r="AY49" s="293"/>
      <c r="AZ49" s="293"/>
      <c r="BA49" s="5">
        <v>40616</v>
      </c>
      <c r="BB49" s="309">
        <v>25</v>
      </c>
      <c r="BC49" s="324">
        <v>25</v>
      </c>
      <c r="BD49" s="311">
        <v>40617</v>
      </c>
      <c r="BE49" s="309">
        <v>25</v>
      </c>
      <c r="BF49" s="310">
        <v>28</v>
      </c>
      <c r="BG49" s="238"/>
      <c r="BH49" s="238"/>
      <c r="BI49" s="238"/>
      <c r="BJ49" s="238"/>
      <c r="BK49" s="70">
        <f t="shared" si="0"/>
        <v>150</v>
      </c>
      <c r="BL49" s="92">
        <f t="shared" si="1"/>
        <v>142</v>
      </c>
    </row>
    <row r="50" spans="1:64" ht="18.75">
      <c r="A50" s="364"/>
      <c r="B50" s="345"/>
      <c r="C50" s="345"/>
      <c r="D50" s="358"/>
      <c r="E50" s="349"/>
      <c r="F50" s="349"/>
      <c r="G50" s="1" t="s">
        <v>60</v>
      </c>
      <c r="H50" s="62">
        <v>57</v>
      </c>
      <c r="I50" s="62">
        <v>20</v>
      </c>
      <c r="J50" s="62">
        <v>3</v>
      </c>
      <c r="K50" s="1"/>
      <c r="L50" s="323"/>
      <c r="M50" s="8"/>
      <c r="N50" s="1"/>
      <c r="O50" s="323"/>
      <c r="P50" s="8"/>
      <c r="Q50" s="1"/>
      <c r="R50" s="323"/>
      <c r="S50" s="8"/>
      <c r="T50" s="1"/>
      <c r="U50" s="323"/>
      <c r="V50" s="8"/>
      <c r="W50" s="5">
        <v>40606</v>
      </c>
      <c r="X50" s="307">
        <v>19</v>
      </c>
      <c r="Y50" s="40">
        <v>19</v>
      </c>
      <c r="Z50" s="5">
        <v>40607</v>
      </c>
      <c r="AA50" s="307">
        <v>19</v>
      </c>
      <c r="AB50" s="40">
        <v>19</v>
      </c>
      <c r="AC50" s="6"/>
      <c r="AD50" s="307"/>
      <c r="AE50" s="40"/>
      <c r="AF50" s="5">
        <v>40609</v>
      </c>
      <c r="AG50" s="307">
        <v>19</v>
      </c>
      <c r="AH50" s="40">
        <v>19</v>
      </c>
      <c r="AI50" s="5">
        <v>40610</v>
      </c>
      <c r="AJ50" s="307">
        <v>19</v>
      </c>
      <c r="AK50" s="40">
        <v>19</v>
      </c>
      <c r="AL50" s="5">
        <v>40611</v>
      </c>
      <c r="AM50" s="307">
        <v>19</v>
      </c>
      <c r="AN50" s="40">
        <v>19</v>
      </c>
      <c r="AO50" s="5">
        <v>40612</v>
      </c>
      <c r="AP50" s="307">
        <v>19</v>
      </c>
      <c r="AQ50" s="40">
        <v>19</v>
      </c>
      <c r="AR50" s="5">
        <v>40613</v>
      </c>
      <c r="AS50" s="309" t="s">
        <v>204</v>
      </c>
      <c r="AT50" s="324" t="s">
        <v>204</v>
      </c>
      <c r="AU50" s="5">
        <v>40614</v>
      </c>
      <c r="AV50" s="309" t="s">
        <v>204</v>
      </c>
      <c r="AW50" s="324" t="s">
        <v>204</v>
      </c>
      <c r="AX50" s="206"/>
      <c r="AY50" s="293"/>
      <c r="AZ50" s="293"/>
      <c r="BA50" s="5"/>
      <c r="BB50" s="309"/>
      <c r="BC50" s="324"/>
      <c r="BD50" s="306"/>
      <c r="BE50" s="309"/>
      <c r="BF50" s="310"/>
      <c r="BG50" s="238"/>
      <c r="BH50" s="238"/>
      <c r="BI50" s="238"/>
      <c r="BJ50" s="238"/>
      <c r="BK50" s="70">
        <f t="shared" si="0"/>
        <v>114</v>
      </c>
      <c r="BL50" s="92">
        <f t="shared" si="1"/>
        <v>114</v>
      </c>
    </row>
    <row r="51" spans="1:64" ht="18.75">
      <c r="A51" s="364"/>
      <c r="B51" s="345"/>
      <c r="C51" s="345"/>
      <c r="D51" s="358"/>
      <c r="E51" s="349"/>
      <c r="F51" s="349"/>
      <c r="G51" s="1" t="s">
        <v>61</v>
      </c>
      <c r="H51" s="62">
        <v>47</v>
      </c>
      <c r="I51" s="62">
        <v>20</v>
      </c>
      <c r="J51" s="62">
        <v>3</v>
      </c>
      <c r="K51" s="1"/>
      <c r="L51" s="323"/>
      <c r="M51" s="8"/>
      <c r="N51" s="1"/>
      <c r="O51" s="323"/>
      <c r="P51" s="8"/>
      <c r="Q51" s="1"/>
      <c r="R51" s="323"/>
      <c r="S51" s="8"/>
      <c r="T51" s="1"/>
      <c r="U51" s="323"/>
      <c r="V51" s="8"/>
      <c r="W51" s="5">
        <v>40606</v>
      </c>
      <c r="X51" s="307">
        <v>16</v>
      </c>
      <c r="Y51" s="40">
        <v>19</v>
      </c>
      <c r="Z51" s="5">
        <v>40607</v>
      </c>
      <c r="AA51" s="307">
        <v>16</v>
      </c>
      <c r="AB51" s="40">
        <v>18</v>
      </c>
      <c r="AC51" s="6"/>
      <c r="AD51" s="307"/>
      <c r="AE51" s="40"/>
      <c r="AF51" s="5">
        <v>40609</v>
      </c>
      <c r="AG51" s="307">
        <v>16</v>
      </c>
      <c r="AH51" s="40">
        <v>15</v>
      </c>
      <c r="AI51" s="5">
        <v>40610</v>
      </c>
      <c r="AJ51" s="307">
        <v>16</v>
      </c>
      <c r="AK51" s="40">
        <v>16</v>
      </c>
      <c r="AL51" s="5">
        <v>40611</v>
      </c>
      <c r="AM51" s="307">
        <v>16</v>
      </c>
      <c r="AN51" s="40">
        <v>15</v>
      </c>
      <c r="AO51" s="5">
        <v>40612</v>
      </c>
      <c r="AP51" s="307">
        <v>16</v>
      </c>
      <c r="AQ51" s="40">
        <v>17</v>
      </c>
      <c r="AR51" s="5">
        <v>40613</v>
      </c>
      <c r="AS51" s="309" t="s">
        <v>204</v>
      </c>
      <c r="AT51" s="324" t="s">
        <v>204</v>
      </c>
      <c r="AU51" s="5">
        <v>40614</v>
      </c>
      <c r="AV51" s="309" t="s">
        <v>204</v>
      </c>
      <c r="AW51" s="324" t="s">
        <v>204</v>
      </c>
      <c r="AX51" s="206"/>
      <c r="AY51" s="293"/>
      <c r="AZ51" s="293"/>
      <c r="BA51" s="5"/>
      <c r="BB51" s="309"/>
      <c r="BC51" s="324"/>
      <c r="BD51" s="306"/>
      <c r="BE51" s="309"/>
      <c r="BF51" s="310"/>
      <c r="BG51" s="238"/>
      <c r="BH51" s="238"/>
      <c r="BI51" s="238"/>
      <c r="BJ51" s="238"/>
      <c r="BK51" s="70">
        <f t="shared" si="0"/>
        <v>96</v>
      </c>
      <c r="BL51" s="92">
        <f t="shared" si="1"/>
        <v>100</v>
      </c>
    </row>
    <row r="52" spans="1:64" ht="18.75">
      <c r="A52" s="364"/>
      <c r="B52" s="345"/>
      <c r="C52" s="345"/>
      <c r="D52" s="358"/>
      <c r="E52" s="349"/>
      <c r="F52" s="349"/>
      <c r="G52" s="1" t="s">
        <v>62</v>
      </c>
      <c r="H52" s="62">
        <v>76</v>
      </c>
      <c r="I52" s="62">
        <v>20</v>
      </c>
      <c r="J52" s="62">
        <v>3</v>
      </c>
      <c r="K52" s="2">
        <v>40602</v>
      </c>
      <c r="L52" s="323">
        <v>20</v>
      </c>
      <c r="M52" s="327">
        <v>20</v>
      </c>
      <c r="N52" s="2">
        <v>40603</v>
      </c>
      <c r="O52" s="323">
        <v>20</v>
      </c>
      <c r="P52" s="327">
        <v>21</v>
      </c>
      <c r="Q52" s="1"/>
      <c r="R52" s="325"/>
      <c r="S52" s="327"/>
      <c r="T52" s="1"/>
      <c r="U52" s="325"/>
      <c r="V52" s="327"/>
      <c r="W52" s="5">
        <v>40606</v>
      </c>
      <c r="X52" s="307">
        <v>18</v>
      </c>
      <c r="Y52" s="40">
        <v>15</v>
      </c>
      <c r="Z52" s="5">
        <v>40607</v>
      </c>
      <c r="AA52" s="307">
        <v>18</v>
      </c>
      <c r="AB52" s="40">
        <v>15</v>
      </c>
      <c r="AC52" s="6"/>
      <c r="AD52" s="307"/>
      <c r="AE52" s="40"/>
      <c r="AF52" s="5">
        <v>40609</v>
      </c>
      <c r="AG52" s="307">
        <v>18</v>
      </c>
      <c r="AH52" s="40">
        <v>18</v>
      </c>
      <c r="AI52" s="5">
        <v>40610</v>
      </c>
      <c r="AJ52" s="307">
        <v>18</v>
      </c>
      <c r="AK52" s="40">
        <v>18</v>
      </c>
      <c r="AL52" s="5">
        <v>40611</v>
      </c>
      <c r="AM52" s="307">
        <v>17</v>
      </c>
      <c r="AN52" s="40">
        <v>16</v>
      </c>
      <c r="AO52" s="5">
        <v>40612</v>
      </c>
      <c r="AP52" s="307">
        <v>17</v>
      </c>
      <c r="AQ52" s="40">
        <v>16</v>
      </c>
      <c r="AR52" s="5">
        <v>40613</v>
      </c>
      <c r="AS52" s="309" t="s">
        <v>204</v>
      </c>
      <c r="AT52" s="324" t="s">
        <v>204</v>
      </c>
      <c r="AU52" s="5">
        <v>40614</v>
      </c>
      <c r="AV52" s="309" t="s">
        <v>204</v>
      </c>
      <c r="AW52" s="324" t="s">
        <v>204</v>
      </c>
      <c r="AX52" s="206"/>
      <c r="AY52" s="293"/>
      <c r="AZ52" s="293"/>
      <c r="BA52" s="5"/>
      <c r="BB52" s="309"/>
      <c r="BC52" s="324"/>
      <c r="BD52" s="306"/>
      <c r="BE52" s="309"/>
      <c r="BF52" s="310"/>
      <c r="BG52" s="238"/>
      <c r="BH52" s="238"/>
      <c r="BI52" s="238"/>
      <c r="BJ52" s="238"/>
      <c r="BK52" s="70">
        <f t="shared" si="0"/>
        <v>146</v>
      </c>
      <c r="BL52" s="92">
        <f t="shared" si="1"/>
        <v>139</v>
      </c>
    </row>
    <row r="53" spans="1:64" ht="18.75">
      <c r="A53" s="364"/>
      <c r="B53" s="345"/>
      <c r="C53" s="345"/>
      <c r="D53" s="358"/>
      <c r="E53" s="349"/>
      <c r="F53" s="349"/>
      <c r="G53" s="1" t="s">
        <v>63</v>
      </c>
      <c r="H53" s="62">
        <v>67</v>
      </c>
      <c r="I53" s="62">
        <v>12</v>
      </c>
      <c r="J53" s="62">
        <v>5</v>
      </c>
      <c r="K53" s="1"/>
      <c r="L53" s="323"/>
      <c r="M53" s="8"/>
      <c r="N53" s="1"/>
      <c r="O53" s="323"/>
      <c r="P53" s="8"/>
      <c r="Q53" s="1"/>
      <c r="R53" s="323"/>
      <c r="S53" s="8"/>
      <c r="T53" s="5">
        <v>40605</v>
      </c>
      <c r="U53" s="323">
        <v>13</v>
      </c>
      <c r="V53" s="8">
        <v>11</v>
      </c>
      <c r="W53" s="5">
        <v>40606</v>
      </c>
      <c r="X53" s="307">
        <v>13</v>
      </c>
      <c r="Y53" s="40">
        <v>12</v>
      </c>
      <c r="Z53" s="5">
        <v>40607</v>
      </c>
      <c r="AA53" s="307">
        <v>12</v>
      </c>
      <c r="AB53" s="40">
        <v>9</v>
      </c>
      <c r="AC53" s="11">
        <v>40608</v>
      </c>
      <c r="AD53" s="307">
        <v>12</v>
      </c>
      <c r="AE53" s="40">
        <v>9</v>
      </c>
      <c r="AF53" s="5">
        <v>40609</v>
      </c>
      <c r="AG53" s="307">
        <v>13</v>
      </c>
      <c r="AH53" s="40">
        <v>15</v>
      </c>
      <c r="AI53" s="5">
        <v>40610</v>
      </c>
      <c r="AJ53" s="307">
        <v>13</v>
      </c>
      <c r="AK53" s="40">
        <v>15</v>
      </c>
      <c r="AL53" s="5">
        <v>40611</v>
      </c>
      <c r="AM53" s="307">
        <v>13</v>
      </c>
      <c r="AN53" s="40">
        <v>15</v>
      </c>
      <c r="AO53" s="5">
        <v>40612</v>
      </c>
      <c r="AP53" s="307">
        <v>13</v>
      </c>
      <c r="AQ53" s="40">
        <v>16</v>
      </c>
      <c r="AR53" s="5">
        <v>40613</v>
      </c>
      <c r="AS53" s="309">
        <v>14</v>
      </c>
      <c r="AT53" s="324">
        <v>13</v>
      </c>
      <c r="AU53" s="5">
        <v>40614</v>
      </c>
      <c r="AV53" s="309">
        <v>14</v>
      </c>
      <c r="AW53" s="324">
        <v>13</v>
      </c>
      <c r="AX53" s="206"/>
      <c r="AY53" s="293"/>
      <c r="AZ53" s="293"/>
      <c r="BA53" s="5"/>
      <c r="BB53" s="309"/>
      <c r="BC53" s="324"/>
      <c r="BD53" s="306"/>
      <c r="BE53" s="309"/>
      <c r="BF53" s="310"/>
      <c r="BG53" s="238"/>
      <c r="BH53" s="238"/>
      <c r="BI53" s="238"/>
      <c r="BJ53" s="238"/>
      <c r="BK53" s="70">
        <f t="shared" si="0"/>
        <v>130</v>
      </c>
      <c r="BL53" s="92">
        <f t="shared" si="1"/>
        <v>128</v>
      </c>
    </row>
    <row r="54" spans="1:64" ht="18.75">
      <c r="A54" s="364"/>
      <c r="B54" s="345"/>
      <c r="C54" s="345"/>
      <c r="D54" s="358"/>
      <c r="E54" s="349"/>
      <c r="F54" s="349"/>
      <c r="G54" s="1" t="s">
        <v>64</v>
      </c>
      <c r="H54" s="62">
        <v>148</v>
      </c>
      <c r="I54" s="62">
        <v>20</v>
      </c>
      <c r="J54" s="62">
        <v>5</v>
      </c>
      <c r="K54" s="2">
        <v>40602</v>
      </c>
      <c r="L54" s="323">
        <v>20</v>
      </c>
      <c r="M54" s="327">
        <v>20</v>
      </c>
      <c r="N54" s="2">
        <v>40603</v>
      </c>
      <c r="O54" s="323">
        <v>20</v>
      </c>
      <c r="P54" s="327">
        <v>20</v>
      </c>
      <c r="Q54" s="1"/>
      <c r="R54" s="325"/>
      <c r="S54" s="327"/>
      <c r="T54" s="1"/>
      <c r="U54" s="325"/>
      <c r="V54" s="327"/>
      <c r="W54" s="5">
        <v>40606</v>
      </c>
      <c r="X54" s="307">
        <v>20</v>
      </c>
      <c r="Y54" s="40">
        <v>20</v>
      </c>
      <c r="Z54" s="5">
        <v>40607</v>
      </c>
      <c r="AA54" s="307">
        <v>20</v>
      </c>
      <c r="AB54" s="40">
        <v>20</v>
      </c>
      <c r="AC54" s="6"/>
      <c r="AD54" s="307"/>
      <c r="AE54" s="40"/>
      <c r="AF54" s="5">
        <v>40609</v>
      </c>
      <c r="AG54" s="307">
        <v>20</v>
      </c>
      <c r="AH54" s="40">
        <v>18</v>
      </c>
      <c r="AI54" s="5">
        <v>40610</v>
      </c>
      <c r="AJ54" s="307">
        <v>20</v>
      </c>
      <c r="AK54" s="40">
        <v>18</v>
      </c>
      <c r="AL54" s="5">
        <v>40611</v>
      </c>
      <c r="AM54" s="307">
        <v>21</v>
      </c>
      <c r="AN54" s="40">
        <v>16</v>
      </c>
      <c r="AO54" s="5">
        <v>40612</v>
      </c>
      <c r="AP54" s="307">
        <v>21</v>
      </c>
      <c r="AQ54" s="40">
        <v>16</v>
      </c>
      <c r="AR54" s="5">
        <v>40613</v>
      </c>
      <c r="AS54" s="309">
        <v>17</v>
      </c>
      <c r="AT54" s="324">
        <v>16</v>
      </c>
      <c r="AU54" s="5">
        <v>40614</v>
      </c>
      <c r="AV54" s="309">
        <v>17</v>
      </c>
      <c r="AW54" s="324">
        <v>16</v>
      </c>
      <c r="AX54" s="206"/>
      <c r="AY54" s="293"/>
      <c r="AZ54" s="293"/>
      <c r="BA54" s="5"/>
      <c r="BB54" s="309"/>
      <c r="BC54" s="324"/>
      <c r="BD54" s="306"/>
      <c r="BE54" s="309"/>
      <c r="BF54" s="310"/>
      <c r="BG54" s="238"/>
      <c r="BH54" s="238"/>
      <c r="BI54" s="238"/>
      <c r="BJ54" s="238"/>
      <c r="BK54" s="70">
        <f t="shared" si="0"/>
        <v>196</v>
      </c>
      <c r="BL54" s="92">
        <f t="shared" si="1"/>
        <v>180</v>
      </c>
    </row>
    <row r="55" spans="1:64" ht="18.75">
      <c r="A55" s="364"/>
      <c r="B55" s="345"/>
      <c r="C55" s="345"/>
      <c r="D55" s="358"/>
      <c r="E55" s="349"/>
      <c r="F55" s="349"/>
      <c r="G55" s="1" t="s">
        <v>65</v>
      </c>
      <c r="H55" s="62">
        <v>47</v>
      </c>
      <c r="I55" s="62">
        <v>15</v>
      </c>
      <c r="J55" s="62">
        <v>3</v>
      </c>
      <c r="K55" s="1"/>
      <c r="L55" s="323"/>
      <c r="M55" s="8"/>
      <c r="N55" s="1"/>
      <c r="O55" s="323"/>
      <c r="P55" s="8"/>
      <c r="Q55" s="1"/>
      <c r="R55" s="323"/>
      <c r="S55" s="8"/>
      <c r="T55" s="1"/>
      <c r="U55" s="323"/>
      <c r="V55" s="8"/>
      <c r="W55" s="5">
        <v>40606</v>
      </c>
      <c r="X55" s="307">
        <v>16</v>
      </c>
      <c r="Y55" s="40">
        <v>14</v>
      </c>
      <c r="Z55" s="5">
        <v>40607</v>
      </c>
      <c r="AA55" s="307">
        <v>16</v>
      </c>
      <c r="AB55" s="40">
        <v>14</v>
      </c>
      <c r="AC55" s="6"/>
      <c r="AD55" s="307"/>
      <c r="AE55" s="40"/>
      <c r="AF55" s="5">
        <v>40609</v>
      </c>
      <c r="AG55" s="307">
        <v>16</v>
      </c>
      <c r="AH55" s="40">
        <v>14</v>
      </c>
      <c r="AI55" s="5">
        <v>40610</v>
      </c>
      <c r="AJ55" s="307">
        <v>16</v>
      </c>
      <c r="AK55" s="40">
        <v>14</v>
      </c>
      <c r="AL55" s="5">
        <v>40611</v>
      </c>
      <c r="AM55" s="307">
        <v>16</v>
      </c>
      <c r="AN55" s="40">
        <v>12</v>
      </c>
      <c r="AO55" s="5">
        <v>40612</v>
      </c>
      <c r="AP55" s="307">
        <v>16</v>
      </c>
      <c r="AQ55" s="40">
        <v>13</v>
      </c>
      <c r="AR55" s="5">
        <v>40613</v>
      </c>
      <c r="AS55" s="309" t="s">
        <v>204</v>
      </c>
      <c r="AT55" s="324" t="s">
        <v>204</v>
      </c>
      <c r="AU55" s="5">
        <v>40614</v>
      </c>
      <c r="AV55" s="309" t="s">
        <v>204</v>
      </c>
      <c r="AW55" s="324" t="s">
        <v>204</v>
      </c>
      <c r="AX55" s="206"/>
      <c r="AY55" s="293"/>
      <c r="AZ55" s="293"/>
      <c r="BA55" s="5"/>
      <c r="BB55" s="309"/>
      <c r="BC55" s="324"/>
      <c r="BD55" s="306"/>
      <c r="BE55" s="309"/>
      <c r="BF55" s="310"/>
      <c r="BG55" s="238"/>
      <c r="BH55" s="238"/>
      <c r="BI55" s="238"/>
      <c r="BJ55" s="238"/>
      <c r="BK55" s="70">
        <f t="shared" si="0"/>
        <v>96</v>
      </c>
      <c r="BL55" s="92">
        <f t="shared" si="1"/>
        <v>81</v>
      </c>
    </row>
    <row r="56" spans="1:64" ht="18.75">
      <c r="A56" s="364"/>
      <c r="B56" s="345"/>
      <c r="C56" s="345"/>
      <c r="D56" s="358"/>
      <c r="E56" s="349"/>
      <c r="F56" s="349"/>
      <c r="G56" s="1" t="s">
        <v>66</v>
      </c>
      <c r="H56" s="62">
        <v>101</v>
      </c>
      <c r="I56" s="62">
        <v>25</v>
      </c>
      <c r="J56" s="62">
        <v>4</v>
      </c>
      <c r="K56" s="2">
        <v>40602</v>
      </c>
      <c r="L56" s="323">
        <v>26</v>
      </c>
      <c r="M56" s="327">
        <v>26</v>
      </c>
      <c r="N56" s="2">
        <v>40603</v>
      </c>
      <c r="O56" s="323">
        <v>25</v>
      </c>
      <c r="P56" s="327">
        <v>26</v>
      </c>
      <c r="Q56" s="1"/>
      <c r="R56" s="325"/>
      <c r="S56" s="327"/>
      <c r="T56" s="1"/>
      <c r="U56" s="325"/>
      <c r="V56" s="327"/>
      <c r="W56" s="5">
        <v>40606</v>
      </c>
      <c r="X56" s="307">
        <v>24</v>
      </c>
      <c r="Y56" s="40">
        <v>26</v>
      </c>
      <c r="Z56" s="5">
        <v>40607</v>
      </c>
      <c r="AA56" s="307">
        <v>24</v>
      </c>
      <c r="AB56" s="40">
        <v>26</v>
      </c>
      <c r="AC56" s="6"/>
      <c r="AD56" s="307"/>
      <c r="AE56" s="40"/>
      <c r="AF56" s="5">
        <v>40609</v>
      </c>
      <c r="AG56" s="307">
        <v>26</v>
      </c>
      <c r="AH56" s="40">
        <v>22</v>
      </c>
      <c r="AI56" s="5">
        <v>40610</v>
      </c>
      <c r="AJ56" s="307">
        <v>26</v>
      </c>
      <c r="AK56" s="40">
        <v>22</v>
      </c>
      <c r="AL56" s="5">
        <v>40611</v>
      </c>
      <c r="AM56" s="307">
        <v>28</v>
      </c>
      <c r="AN56" s="40">
        <v>27</v>
      </c>
      <c r="AO56" s="5">
        <v>40612</v>
      </c>
      <c r="AP56" s="307">
        <v>28</v>
      </c>
      <c r="AQ56" s="40">
        <v>27</v>
      </c>
      <c r="AR56" s="5">
        <v>40613</v>
      </c>
      <c r="AS56" s="309" t="s">
        <v>204</v>
      </c>
      <c r="AT56" s="324" t="s">
        <v>204</v>
      </c>
      <c r="AU56" s="5">
        <v>40614</v>
      </c>
      <c r="AV56" s="309" t="s">
        <v>204</v>
      </c>
      <c r="AW56" s="324" t="s">
        <v>204</v>
      </c>
      <c r="AX56" s="206"/>
      <c r="AY56" s="293"/>
      <c r="AZ56" s="293"/>
      <c r="BA56" s="5"/>
      <c r="BB56" s="309"/>
      <c r="BC56" s="324"/>
      <c r="BD56" s="306"/>
      <c r="BE56" s="309"/>
      <c r="BF56" s="310"/>
      <c r="BG56" s="238"/>
      <c r="BH56" s="238"/>
      <c r="BI56" s="238"/>
      <c r="BJ56" s="238"/>
      <c r="BK56" s="70">
        <f t="shared" si="0"/>
        <v>207</v>
      </c>
      <c r="BL56" s="92">
        <f t="shared" si="1"/>
        <v>202</v>
      </c>
    </row>
    <row r="57" spans="1:64" ht="18.75">
      <c r="A57" s="364"/>
      <c r="B57" s="345"/>
      <c r="C57" s="345"/>
      <c r="D57" s="358"/>
      <c r="E57" s="349"/>
      <c r="F57" s="349"/>
      <c r="G57" s="95" t="s">
        <v>195</v>
      </c>
      <c r="H57" s="1">
        <v>51</v>
      </c>
      <c r="I57" s="1">
        <v>25</v>
      </c>
      <c r="J57" s="1"/>
      <c r="K57" s="2"/>
      <c r="L57" s="323"/>
      <c r="M57" s="327"/>
      <c r="N57" s="2"/>
      <c r="O57" s="323"/>
      <c r="P57" s="327"/>
      <c r="Q57" s="1"/>
      <c r="R57" s="325"/>
      <c r="S57" s="327"/>
      <c r="T57" s="1"/>
      <c r="U57" s="325"/>
      <c r="V57" s="327"/>
      <c r="W57" s="5"/>
      <c r="X57" s="307"/>
      <c r="Y57" s="40"/>
      <c r="Z57" s="5"/>
      <c r="AA57" s="307"/>
      <c r="AB57" s="40"/>
      <c r="AC57" s="6"/>
      <c r="AD57" s="307"/>
      <c r="AE57" s="40"/>
      <c r="AF57" s="5"/>
      <c r="AG57" s="307"/>
      <c r="AH57" s="40"/>
      <c r="AI57" s="5"/>
      <c r="AJ57" s="307"/>
      <c r="AK57" s="40"/>
      <c r="AL57" s="5">
        <v>40611</v>
      </c>
      <c r="AM57" s="307">
        <v>26</v>
      </c>
      <c r="AN57" s="40">
        <v>28</v>
      </c>
      <c r="AO57" s="5">
        <v>40612</v>
      </c>
      <c r="AP57" s="307">
        <v>26</v>
      </c>
      <c r="AQ57" s="40">
        <v>28</v>
      </c>
      <c r="AR57" s="5">
        <v>40613</v>
      </c>
      <c r="AS57" s="309">
        <v>25</v>
      </c>
      <c r="AT57" s="324">
        <v>21</v>
      </c>
      <c r="AU57" s="5">
        <v>40614</v>
      </c>
      <c r="AV57" s="309">
        <v>25</v>
      </c>
      <c r="AW57" s="324">
        <v>21</v>
      </c>
      <c r="AX57" s="204"/>
      <c r="AY57" s="267"/>
      <c r="AZ57" s="267"/>
      <c r="BA57" s="5"/>
      <c r="BB57" s="309"/>
      <c r="BC57" s="324"/>
      <c r="BD57" s="306"/>
      <c r="BE57" s="309"/>
      <c r="BF57" s="310"/>
      <c r="BG57" s="238"/>
      <c r="BH57" s="238"/>
      <c r="BI57" s="238"/>
      <c r="BJ57" s="238"/>
      <c r="BK57" s="70">
        <f t="shared" si="0"/>
        <v>102</v>
      </c>
      <c r="BL57" s="92">
        <f t="shared" si="1"/>
        <v>98</v>
      </c>
    </row>
    <row r="58" spans="1:64" ht="18.75">
      <c r="A58" s="364"/>
      <c r="B58" s="58">
        <v>12</v>
      </c>
      <c r="C58" s="58">
        <v>3</v>
      </c>
      <c r="D58" s="7" t="s">
        <v>67</v>
      </c>
      <c r="E58" s="62">
        <v>19</v>
      </c>
      <c r="F58" s="62">
        <v>1</v>
      </c>
      <c r="G58" s="62"/>
      <c r="H58" s="62">
        <v>17</v>
      </c>
      <c r="I58" s="62"/>
      <c r="J58" s="62">
        <v>2</v>
      </c>
      <c r="K58" s="95"/>
      <c r="L58" s="328"/>
      <c r="M58" s="84"/>
      <c r="N58" s="95"/>
      <c r="O58" s="328"/>
      <c r="P58" s="84"/>
      <c r="Q58" s="5">
        <v>40604</v>
      </c>
      <c r="R58" s="328">
        <v>10</v>
      </c>
      <c r="S58" s="84">
        <v>10</v>
      </c>
      <c r="T58" s="5">
        <v>40605</v>
      </c>
      <c r="U58" s="328">
        <v>10</v>
      </c>
      <c r="V58" s="84">
        <v>10</v>
      </c>
      <c r="W58" s="5">
        <v>40606</v>
      </c>
      <c r="X58" s="307">
        <v>9</v>
      </c>
      <c r="Y58" s="40">
        <v>9</v>
      </c>
      <c r="Z58" s="5">
        <v>40607</v>
      </c>
      <c r="AA58" s="307">
        <v>9</v>
      </c>
      <c r="AB58" s="40">
        <v>9</v>
      </c>
      <c r="AC58" s="316"/>
      <c r="AD58" s="316"/>
      <c r="AE58" s="316"/>
      <c r="AF58" s="95"/>
      <c r="AG58" s="329"/>
      <c r="AH58" s="329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206"/>
      <c r="AY58" s="293"/>
      <c r="AZ58" s="293"/>
      <c r="BA58" s="95"/>
      <c r="BB58" s="95"/>
      <c r="BC58" s="95"/>
      <c r="BD58" s="306"/>
      <c r="BE58" s="95"/>
      <c r="BF58" s="312"/>
      <c r="BG58" s="238"/>
      <c r="BH58" s="238"/>
      <c r="BI58" s="238"/>
      <c r="BJ58" s="238"/>
      <c r="BK58" s="70">
        <f t="shared" si="0"/>
        <v>38</v>
      </c>
      <c r="BL58" s="92">
        <f t="shared" si="1"/>
        <v>38</v>
      </c>
    </row>
    <row r="59" spans="1:64" ht="18.75">
      <c r="A59" s="364"/>
      <c r="B59" s="345">
        <v>13</v>
      </c>
      <c r="C59" s="345">
        <v>4</v>
      </c>
      <c r="D59" s="358" t="s">
        <v>68</v>
      </c>
      <c r="E59" s="349">
        <v>236</v>
      </c>
      <c r="F59" s="349">
        <v>4</v>
      </c>
      <c r="G59" s="1" t="s">
        <v>69</v>
      </c>
      <c r="H59" s="62">
        <v>74</v>
      </c>
      <c r="I59" s="62">
        <v>15</v>
      </c>
      <c r="J59" s="62">
        <v>5</v>
      </c>
      <c r="K59" s="95"/>
      <c r="L59" s="328"/>
      <c r="M59" s="84"/>
      <c r="N59" s="95"/>
      <c r="O59" s="328"/>
      <c r="P59" s="84"/>
      <c r="Q59" s="95"/>
      <c r="R59" s="328"/>
      <c r="S59" s="84"/>
      <c r="T59" s="95"/>
      <c r="U59" s="328"/>
      <c r="V59" s="84"/>
      <c r="W59" s="5">
        <v>40606</v>
      </c>
      <c r="X59" s="307">
        <v>13</v>
      </c>
      <c r="Y59" s="40">
        <v>15</v>
      </c>
      <c r="Z59" s="5">
        <v>40607</v>
      </c>
      <c r="AA59" s="307">
        <v>13</v>
      </c>
      <c r="AB59" s="40">
        <v>15</v>
      </c>
      <c r="AC59" s="316"/>
      <c r="AD59" s="316"/>
      <c r="AE59" s="316"/>
      <c r="AF59" s="5">
        <v>40609</v>
      </c>
      <c r="AG59" s="330">
        <v>12</v>
      </c>
      <c r="AH59" s="330">
        <v>15</v>
      </c>
      <c r="AI59" s="5">
        <v>40610</v>
      </c>
      <c r="AJ59" s="330">
        <v>12</v>
      </c>
      <c r="AK59" s="330">
        <v>15</v>
      </c>
      <c r="AL59" s="5">
        <v>40611</v>
      </c>
      <c r="AM59" s="330">
        <v>11</v>
      </c>
      <c r="AN59" s="330">
        <v>15</v>
      </c>
      <c r="AO59" s="5">
        <v>40612</v>
      </c>
      <c r="AP59" s="330">
        <v>11</v>
      </c>
      <c r="AQ59" s="330">
        <v>15</v>
      </c>
      <c r="AR59" s="5">
        <v>40613</v>
      </c>
      <c r="AS59" s="330">
        <v>15</v>
      </c>
      <c r="AT59" s="330">
        <v>11</v>
      </c>
      <c r="AU59" s="5">
        <v>40614</v>
      </c>
      <c r="AV59" s="330">
        <v>15</v>
      </c>
      <c r="AW59" s="330">
        <v>11</v>
      </c>
      <c r="AX59" s="204"/>
      <c r="AY59" s="267"/>
      <c r="AZ59" s="267"/>
      <c r="BA59" s="331">
        <v>40616</v>
      </c>
      <c r="BB59" s="316">
        <v>13</v>
      </c>
      <c r="BC59" s="316">
        <v>16</v>
      </c>
      <c r="BD59" s="311">
        <v>40617</v>
      </c>
      <c r="BE59" s="316">
        <v>13</v>
      </c>
      <c r="BF59" s="317">
        <v>16</v>
      </c>
      <c r="BG59" s="239"/>
      <c r="BH59" s="239"/>
      <c r="BI59" s="239"/>
      <c r="BJ59" s="239"/>
      <c r="BK59" s="70">
        <f t="shared" si="0"/>
        <v>128</v>
      </c>
      <c r="BL59" s="92">
        <f t="shared" si="1"/>
        <v>144</v>
      </c>
    </row>
    <row r="60" spans="1:64" ht="18.75">
      <c r="A60" s="364"/>
      <c r="B60" s="345"/>
      <c r="C60" s="345"/>
      <c r="D60" s="358"/>
      <c r="E60" s="349"/>
      <c r="F60" s="349"/>
      <c r="G60" s="1" t="s">
        <v>70</v>
      </c>
      <c r="H60" s="62">
        <v>65</v>
      </c>
      <c r="I60" s="62">
        <v>22</v>
      </c>
      <c r="J60" s="62">
        <v>3</v>
      </c>
      <c r="K60" s="95"/>
      <c r="L60" s="328"/>
      <c r="M60" s="84"/>
      <c r="N60" s="95"/>
      <c r="O60" s="328"/>
      <c r="P60" s="84"/>
      <c r="Q60" s="95"/>
      <c r="R60" s="328"/>
      <c r="S60" s="84"/>
      <c r="T60" s="95"/>
      <c r="U60" s="328"/>
      <c r="V60" s="84"/>
      <c r="W60" s="5">
        <v>40606</v>
      </c>
      <c r="X60" s="307">
        <v>22</v>
      </c>
      <c r="Y60" s="40">
        <v>14</v>
      </c>
      <c r="Z60" s="5">
        <v>40607</v>
      </c>
      <c r="AA60" s="307">
        <v>22</v>
      </c>
      <c r="AB60" s="40">
        <v>14</v>
      </c>
      <c r="AC60" s="316"/>
      <c r="AD60" s="316"/>
      <c r="AE60" s="316"/>
      <c r="AF60" s="5">
        <v>40609</v>
      </c>
      <c r="AG60" s="330">
        <v>18</v>
      </c>
      <c r="AH60" s="330">
        <v>24</v>
      </c>
      <c r="AI60" s="5">
        <v>40610</v>
      </c>
      <c r="AJ60" s="330">
        <v>18</v>
      </c>
      <c r="AK60" s="330">
        <v>25</v>
      </c>
      <c r="AL60" s="5">
        <v>40611</v>
      </c>
      <c r="AM60" s="330">
        <v>17</v>
      </c>
      <c r="AN60" s="330">
        <v>16</v>
      </c>
      <c r="AO60" s="5">
        <v>40612</v>
      </c>
      <c r="AP60" s="330">
        <v>17</v>
      </c>
      <c r="AQ60" s="330">
        <v>16</v>
      </c>
      <c r="AR60" s="95"/>
      <c r="AS60" s="330"/>
      <c r="AT60" s="330"/>
      <c r="AU60" s="95"/>
      <c r="AV60" s="95"/>
      <c r="AW60" s="95"/>
      <c r="AX60" s="204"/>
      <c r="AY60" s="267"/>
      <c r="AZ60" s="267"/>
      <c r="BA60" s="95"/>
      <c r="BB60" s="95"/>
      <c r="BC60" s="95"/>
      <c r="BD60" s="306"/>
      <c r="BE60" s="95"/>
      <c r="BF60" s="312"/>
      <c r="BG60" s="238"/>
      <c r="BH60" s="238"/>
      <c r="BI60" s="238"/>
      <c r="BJ60" s="238"/>
      <c r="BK60" s="70">
        <f t="shared" si="0"/>
        <v>114</v>
      </c>
      <c r="BL60" s="92">
        <f t="shared" si="1"/>
        <v>109</v>
      </c>
    </row>
    <row r="61" spans="1:64" ht="18.75">
      <c r="A61" s="364"/>
      <c r="B61" s="345"/>
      <c r="C61" s="345"/>
      <c r="D61" s="358"/>
      <c r="E61" s="349"/>
      <c r="F61" s="349"/>
      <c r="G61" s="1" t="s">
        <v>71</v>
      </c>
      <c r="H61" s="62">
        <v>70</v>
      </c>
      <c r="I61" s="62">
        <v>24</v>
      </c>
      <c r="J61" s="62">
        <v>3</v>
      </c>
      <c r="K61" s="95"/>
      <c r="L61" s="328"/>
      <c r="M61" s="84"/>
      <c r="N61" s="95"/>
      <c r="O61" s="328"/>
      <c r="P61" s="84"/>
      <c r="Q61" s="95"/>
      <c r="R61" s="328"/>
      <c r="S61" s="84"/>
      <c r="T61" s="95"/>
      <c r="U61" s="328"/>
      <c r="V61" s="84"/>
      <c r="W61" s="5">
        <v>40606</v>
      </c>
      <c r="X61" s="307">
        <v>20</v>
      </c>
      <c r="Y61" s="40">
        <v>20</v>
      </c>
      <c r="Z61" s="5">
        <v>40607</v>
      </c>
      <c r="AA61" s="307">
        <v>20</v>
      </c>
      <c r="AB61" s="40">
        <v>20</v>
      </c>
      <c r="AC61" s="316"/>
      <c r="AD61" s="316"/>
      <c r="AE61" s="316"/>
      <c r="AF61" s="5">
        <v>40609</v>
      </c>
      <c r="AG61" s="330"/>
      <c r="AH61" s="330"/>
      <c r="AI61" s="5">
        <v>40610</v>
      </c>
      <c r="AJ61" s="5"/>
      <c r="AK61" s="5"/>
      <c r="AL61" s="5">
        <v>40611</v>
      </c>
      <c r="AM61" s="330">
        <v>23</v>
      </c>
      <c r="AN61" s="330">
        <v>23</v>
      </c>
      <c r="AO61" s="5">
        <v>40612</v>
      </c>
      <c r="AP61" s="330">
        <v>23</v>
      </c>
      <c r="AQ61" s="330">
        <v>23</v>
      </c>
      <c r="AR61" s="95"/>
      <c r="AS61" s="330"/>
      <c r="AT61" s="330"/>
      <c r="AU61" s="95"/>
      <c r="AV61" s="95"/>
      <c r="AW61" s="95"/>
      <c r="AX61" s="204"/>
      <c r="AY61" s="267"/>
      <c r="AZ61" s="267"/>
      <c r="BA61" s="95"/>
      <c r="BB61" s="95"/>
      <c r="BC61" s="95"/>
      <c r="BD61" s="306"/>
      <c r="BE61" s="95"/>
      <c r="BF61" s="312"/>
      <c r="BG61" s="238"/>
      <c r="BH61" s="238"/>
      <c r="BI61" s="238"/>
      <c r="BJ61" s="238"/>
      <c r="BK61" s="70">
        <f t="shared" si="0"/>
        <v>86</v>
      </c>
      <c r="BL61" s="92">
        <f t="shared" si="1"/>
        <v>86</v>
      </c>
    </row>
    <row r="62" spans="1:64" ht="18.75">
      <c r="A62" s="364"/>
      <c r="B62" s="345"/>
      <c r="C62" s="345"/>
      <c r="D62" s="358"/>
      <c r="E62" s="349"/>
      <c r="F62" s="349"/>
      <c r="G62" s="1" t="s">
        <v>72</v>
      </c>
      <c r="H62" s="62">
        <v>25</v>
      </c>
      <c r="I62" s="62">
        <v>25</v>
      </c>
      <c r="J62" s="62">
        <v>1</v>
      </c>
      <c r="K62" s="95"/>
      <c r="L62" s="328"/>
      <c r="M62" s="84"/>
      <c r="N62" s="95"/>
      <c r="O62" s="328"/>
      <c r="P62" s="84"/>
      <c r="Q62" s="95"/>
      <c r="R62" s="328"/>
      <c r="S62" s="84"/>
      <c r="T62" s="95"/>
      <c r="U62" s="328"/>
      <c r="V62" s="84"/>
      <c r="W62" s="95"/>
      <c r="X62" s="328"/>
      <c r="Y62" s="84"/>
      <c r="Z62" s="95"/>
      <c r="AA62" s="95"/>
      <c r="AB62" s="84"/>
      <c r="AC62" s="316"/>
      <c r="AD62" s="316"/>
      <c r="AE62" s="316"/>
      <c r="AF62" s="5">
        <v>40609</v>
      </c>
      <c r="AG62" s="330">
        <v>21</v>
      </c>
      <c r="AH62" s="330">
        <v>20</v>
      </c>
      <c r="AI62" s="5">
        <v>40610</v>
      </c>
      <c r="AJ62" s="330">
        <v>21</v>
      </c>
      <c r="AK62" s="330">
        <v>20</v>
      </c>
      <c r="AL62" s="95"/>
      <c r="AM62" s="95"/>
      <c r="AN62" s="95"/>
      <c r="AO62" s="332"/>
      <c r="AP62" s="329"/>
      <c r="AQ62" s="329"/>
      <c r="AR62" s="95"/>
      <c r="AS62" s="329"/>
      <c r="AT62" s="329"/>
      <c r="AU62" s="95"/>
      <c r="AV62" s="95"/>
      <c r="AW62" s="95"/>
      <c r="AX62" s="204"/>
      <c r="AY62" s="267"/>
      <c r="AZ62" s="267"/>
      <c r="BA62" s="95"/>
      <c r="BB62" s="95"/>
      <c r="BC62" s="95"/>
      <c r="BD62" s="306"/>
      <c r="BE62" s="95"/>
      <c r="BF62" s="312"/>
      <c r="BG62" s="238"/>
      <c r="BH62" s="238"/>
      <c r="BI62" s="238"/>
      <c r="BJ62" s="238"/>
      <c r="BK62" s="70">
        <f t="shared" si="0"/>
        <v>42</v>
      </c>
      <c r="BL62" s="92">
        <f t="shared" si="1"/>
        <v>40</v>
      </c>
    </row>
    <row r="63" spans="1:64" ht="18.75">
      <c r="A63" s="364"/>
      <c r="B63" s="345">
        <v>14</v>
      </c>
      <c r="C63" s="345">
        <v>5</v>
      </c>
      <c r="D63" s="358" t="s">
        <v>73</v>
      </c>
      <c r="E63" s="349">
        <v>185</v>
      </c>
      <c r="F63" s="349">
        <v>5</v>
      </c>
      <c r="G63" s="12" t="s">
        <v>74</v>
      </c>
      <c r="H63" s="62">
        <v>68</v>
      </c>
      <c r="I63" s="62">
        <v>23</v>
      </c>
      <c r="J63" s="62">
        <v>3</v>
      </c>
      <c r="K63" s="95"/>
      <c r="L63" s="328"/>
      <c r="M63" s="84"/>
      <c r="N63" s="95"/>
      <c r="O63" s="328"/>
      <c r="P63" s="84"/>
      <c r="Q63" s="95"/>
      <c r="R63" s="328"/>
      <c r="S63" s="84"/>
      <c r="T63" s="5">
        <v>40605</v>
      </c>
      <c r="U63" s="328">
        <v>18</v>
      </c>
      <c r="V63" s="84">
        <v>18</v>
      </c>
      <c r="W63" s="5">
        <v>40606</v>
      </c>
      <c r="X63" s="328">
        <v>18</v>
      </c>
      <c r="Y63" s="84">
        <v>18</v>
      </c>
      <c r="Z63" s="4"/>
      <c r="AA63" s="96"/>
      <c r="AB63" s="96"/>
      <c r="AC63" s="316"/>
      <c r="AD63" s="316"/>
      <c r="AE63" s="316"/>
      <c r="AF63" s="5">
        <v>40609</v>
      </c>
      <c r="AG63" s="330">
        <v>19</v>
      </c>
      <c r="AH63" s="330">
        <v>19</v>
      </c>
      <c r="AI63" s="5">
        <v>40610</v>
      </c>
      <c r="AJ63" s="330">
        <v>19</v>
      </c>
      <c r="AK63" s="330">
        <v>19</v>
      </c>
      <c r="AL63" s="5">
        <v>40611</v>
      </c>
      <c r="AM63" s="330">
        <v>17</v>
      </c>
      <c r="AN63" s="330">
        <v>16</v>
      </c>
      <c r="AO63" s="5">
        <v>40612</v>
      </c>
      <c r="AP63" s="330">
        <v>17</v>
      </c>
      <c r="AQ63" s="330">
        <v>16</v>
      </c>
      <c r="AR63" s="95"/>
      <c r="AS63" s="330"/>
      <c r="AT63" s="330"/>
      <c r="AU63" s="95"/>
      <c r="AV63" s="95"/>
      <c r="AW63" s="95"/>
      <c r="AX63" s="204"/>
      <c r="AY63" s="267"/>
      <c r="AZ63" s="267"/>
      <c r="BA63" s="95"/>
      <c r="BB63" s="95"/>
      <c r="BC63" s="95"/>
      <c r="BD63" s="306"/>
      <c r="BE63" s="95"/>
      <c r="BF63" s="312"/>
      <c r="BG63" s="238"/>
      <c r="BH63" s="238"/>
      <c r="BI63" s="238"/>
      <c r="BJ63" s="238"/>
      <c r="BK63" s="70">
        <f t="shared" si="0"/>
        <v>108</v>
      </c>
      <c r="BL63" s="92">
        <f t="shared" si="1"/>
        <v>106</v>
      </c>
    </row>
    <row r="64" spans="1:64" ht="18.75">
      <c r="A64" s="364"/>
      <c r="B64" s="345"/>
      <c r="C64" s="345"/>
      <c r="D64" s="358"/>
      <c r="E64" s="349"/>
      <c r="F64" s="349"/>
      <c r="G64" s="12" t="s">
        <v>75</v>
      </c>
      <c r="H64" s="62">
        <v>21</v>
      </c>
      <c r="I64" s="62">
        <v>21</v>
      </c>
      <c r="J64" s="62">
        <v>1</v>
      </c>
      <c r="K64" s="95"/>
      <c r="L64" s="328"/>
      <c r="M64" s="84"/>
      <c r="N64" s="95"/>
      <c r="O64" s="328"/>
      <c r="P64" s="84"/>
      <c r="Q64" s="95"/>
      <c r="R64" s="328"/>
      <c r="S64" s="84"/>
      <c r="T64" s="5">
        <v>40605</v>
      </c>
      <c r="U64" s="328">
        <v>19</v>
      </c>
      <c r="V64" s="84">
        <v>19</v>
      </c>
      <c r="W64" s="5">
        <v>40606</v>
      </c>
      <c r="X64" s="328">
        <v>19</v>
      </c>
      <c r="Y64" s="84">
        <v>19</v>
      </c>
      <c r="Z64" s="4"/>
      <c r="AA64" s="96"/>
      <c r="AB64" s="96"/>
      <c r="AC64" s="316"/>
      <c r="AD64" s="316"/>
      <c r="AE64" s="316"/>
      <c r="AF64" s="95"/>
      <c r="AG64" s="329"/>
      <c r="AH64" s="329"/>
      <c r="AI64" s="95"/>
      <c r="AJ64" s="95"/>
      <c r="AK64" s="95"/>
      <c r="AL64" s="95"/>
      <c r="AM64" s="95"/>
      <c r="AN64" s="95"/>
      <c r="AO64" s="332"/>
      <c r="AP64" s="329"/>
      <c r="AQ64" s="329"/>
      <c r="AR64" s="95"/>
      <c r="AS64" s="329"/>
      <c r="AT64" s="329"/>
      <c r="AU64" s="95"/>
      <c r="AV64" s="95"/>
      <c r="AW64" s="95"/>
      <c r="AX64" s="204"/>
      <c r="AY64" s="267"/>
      <c r="AZ64" s="267"/>
      <c r="BA64" s="95"/>
      <c r="BB64" s="95"/>
      <c r="BC64" s="95"/>
      <c r="BD64" s="306"/>
      <c r="BE64" s="95"/>
      <c r="BF64" s="312"/>
      <c r="BG64" s="238"/>
      <c r="BH64" s="238"/>
      <c r="BI64" s="238"/>
      <c r="BJ64" s="238"/>
      <c r="BK64" s="70">
        <f t="shared" si="0"/>
        <v>38</v>
      </c>
      <c r="BL64" s="92">
        <f t="shared" si="1"/>
        <v>38</v>
      </c>
    </row>
    <row r="65" spans="1:64" ht="18.75">
      <c r="A65" s="364"/>
      <c r="B65" s="345"/>
      <c r="C65" s="345"/>
      <c r="D65" s="358"/>
      <c r="E65" s="349"/>
      <c r="F65" s="349"/>
      <c r="G65" s="12" t="s">
        <v>76</v>
      </c>
      <c r="H65" s="62">
        <v>32</v>
      </c>
      <c r="I65" s="62">
        <v>21</v>
      </c>
      <c r="J65" s="62">
        <v>2</v>
      </c>
      <c r="K65" s="95"/>
      <c r="L65" s="328"/>
      <c r="M65" s="84"/>
      <c r="N65" s="95"/>
      <c r="O65" s="328"/>
      <c r="P65" s="84"/>
      <c r="Q65" s="95"/>
      <c r="R65" s="328"/>
      <c r="S65" s="84"/>
      <c r="T65" s="5">
        <v>40605</v>
      </c>
      <c r="U65" s="328">
        <v>18</v>
      </c>
      <c r="V65" s="84">
        <v>18</v>
      </c>
      <c r="W65" s="5">
        <v>40606</v>
      </c>
      <c r="X65" s="328">
        <v>18</v>
      </c>
      <c r="Y65" s="84">
        <v>18</v>
      </c>
      <c r="Z65" s="4"/>
      <c r="AA65" s="96"/>
      <c r="AB65" s="96"/>
      <c r="AC65" s="316"/>
      <c r="AD65" s="316"/>
      <c r="AE65" s="316"/>
      <c r="AF65" s="95"/>
      <c r="AG65" s="329"/>
      <c r="AH65" s="329"/>
      <c r="AI65" s="5">
        <v>40610</v>
      </c>
      <c r="AJ65" s="330">
        <v>19</v>
      </c>
      <c r="AK65" s="330">
        <v>19</v>
      </c>
      <c r="AL65" s="5">
        <v>40611</v>
      </c>
      <c r="AM65" s="5"/>
      <c r="AN65" s="5"/>
      <c r="AO65" s="332"/>
      <c r="AP65" s="329"/>
      <c r="AQ65" s="329"/>
      <c r="AR65" s="95"/>
      <c r="AS65" s="329"/>
      <c r="AT65" s="329"/>
      <c r="AU65" s="95"/>
      <c r="AV65" s="95"/>
      <c r="AW65" s="95"/>
      <c r="AX65" s="204"/>
      <c r="AY65" s="267"/>
      <c r="AZ65" s="267"/>
      <c r="BA65" s="95"/>
      <c r="BB65" s="95"/>
      <c r="BC65" s="95"/>
      <c r="BD65" s="306"/>
      <c r="BE65" s="95"/>
      <c r="BF65" s="312"/>
      <c r="BG65" s="238"/>
      <c r="BH65" s="238"/>
      <c r="BI65" s="238"/>
      <c r="BJ65" s="238"/>
      <c r="BK65" s="70">
        <f t="shared" si="0"/>
        <v>55</v>
      </c>
      <c r="BL65" s="92">
        <f t="shared" si="1"/>
        <v>55</v>
      </c>
    </row>
    <row r="66" spans="1:64" ht="18.75">
      <c r="A66" s="364"/>
      <c r="B66" s="345"/>
      <c r="C66" s="345"/>
      <c r="D66" s="358"/>
      <c r="E66" s="349"/>
      <c r="F66" s="349"/>
      <c r="G66" s="12" t="s">
        <v>77</v>
      </c>
      <c r="H66" s="62">
        <v>64</v>
      </c>
      <c r="I66" s="62">
        <v>22</v>
      </c>
      <c r="J66" s="62">
        <v>3</v>
      </c>
      <c r="K66" s="95"/>
      <c r="L66" s="328"/>
      <c r="M66" s="84"/>
      <c r="N66" s="95"/>
      <c r="O66" s="328"/>
      <c r="P66" s="84"/>
      <c r="Q66" s="95"/>
      <c r="R66" s="328"/>
      <c r="S66" s="84"/>
      <c r="T66" s="95"/>
      <c r="U66" s="328"/>
      <c r="V66" s="84"/>
      <c r="W66" s="5">
        <v>40606</v>
      </c>
      <c r="X66" s="328">
        <v>21</v>
      </c>
      <c r="Y66" s="84">
        <v>20</v>
      </c>
      <c r="Z66" s="5">
        <v>40607</v>
      </c>
      <c r="AA66" s="328">
        <v>21</v>
      </c>
      <c r="AB66" s="84">
        <v>20</v>
      </c>
      <c r="AC66" s="316"/>
      <c r="AD66" s="316"/>
      <c r="AE66" s="316"/>
      <c r="AF66" s="5">
        <v>40609</v>
      </c>
      <c r="AG66" s="330">
        <v>19</v>
      </c>
      <c r="AH66" s="330">
        <v>19</v>
      </c>
      <c r="AI66" s="5">
        <v>40610</v>
      </c>
      <c r="AJ66" s="330">
        <v>19</v>
      </c>
      <c r="AK66" s="330">
        <v>19</v>
      </c>
      <c r="AL66" s="5">
        <v>40611</v>
      </c>
      <c r="AM66" s="330">
        <v>24</v>
      </c>
      <c r="AN66" s="330">
        <v>22</v>
      </c>
      <c r="AO66" s="5">
        <v>40612</v>
      </c>
      <c r="AP66" s="330">
        <v>24</v>
      </c>
      <c r="AQ66" s="330">
        <v>17</v>
      </c>
      <c r="AR66" s="95"/>
      <c r="AS66" s="330"/>
      <c r="AT66" s="330"/>
      <c r="AU66" s="95"/>
      <c r="AV66" s="95"/>
      <c r="AW66" s="95"/>
      <c r="AX66" s="204"/>
      <c r="AY66" s="267"/>
      <c r="AZ66" s="267"/>
      <c r="BA66" s="95"/>
      <c r="BB66" s="95"/>
      <c r="BC66" s="95"/>
      <c r="BD66" s="306"/>
      <c r="BE66" s="95"/>
      <c r="BF66" s="312"/>
      <c r="BG66" s="238"/>
      <c r="BH66" s="238"/>
      <c r="BI66" s="238"/>
      <c r="BJ66" s="238"/>
      <c r="BK66" s="70">
        <f t="shared" si="0"/>
        <v>128</v>
      </c>
      <c r="BL66" s="92">
        <f t="shared" si="1"/>
        <v>117</v>
      </c>
    </row>
    <row r="67" spans="1:64" ht="18.75">
      <c r="A67" s="364"/>
      <c r="B67" s="345"/>
      <c r="C67" s="345"/>
      <c r="D67" s="358"/>
      <c r="E67" s="349"/>
      <c r="F67" s="349"/>
      <c r="G67" s="12" t="s">
        <v>78</v>
      </c>
      <c r="H67" s="62">
        <v>22</v>
      </c>
      <c r="I67" s="62">
        <v>22</v>
      </c>
      <c r="J67" s="62">
        <v>1</v>
      </c>
      <c r="K67" s="95"/>
      <c r="L67" s="328"/>
      <c r="M67" s="84"/>
      <c r="N67" s="95"/>
      <c r="O67" s="328"/>
      <c r="P67" s="84"/>
      <c r="Q67" s="95"/>
      <c r="R67" s="328"/>
      <c r="S67" s="84"/>
      <c r="T67" s="5">
        <v>40605</v>
      </c>
      <c r="U67" s="328">
        <v>22</v>
      </c>
      <c r="V67" s="84">
        <v>20</v>
      </c>
      <c r="W67" s="5">
        <v>40606</v>
      </c>
      <c r="X67" s="328">
        <v>22</v>
      </c>
      <c r="Y67" s="84">
        <v>21</v>
      </c>
      <c r="Z67" s="4"/>
      <c r="AA67" s="96"/>
      <c r="AB67" s="96"/>
      <c r="AC67" s="316"/>
      <c r="AD67" s="316"/>
      <c r="AE67" s="316"/>
      <c r="AF67" s="95"/>
      <c r="AG67" s="329"/>
      <c r="AH67" s="329"/>
      <c r="AI67" s="95"/>
      <c r="AJ67" s="95"/>
      <c r="AK67" s="95"/>
      <c r="AL67" s="95"/>
      <c r="AM67" s="95"/>
      <c r="AN67" s="95"/>
      <c r="AO67" s="332"/>
      <c r="AP67" s="329"/>
      <c r="AQ67" s="329"/>
      <c r="AR67" s="95"/>
      <c r="AS67" s="329"/>
      <c r="AT67" s="329"/>
      <c r="AU67" s="95"/>
      <c r="AV67" s="95"/>
      <c r="AW67" s="95"/>
      <c r="AX67" s="204"/>
      <c r="AY67" s="267"/>
      <c r="AZ67" s="267"/>
      <c r="BA67" s="95"/>
      <c r="BB67" s="95"/>
      <c r="BC67" s="95"/>
      <c r="BD67" s="306"/>
      <c r="BE67" s="95"/>
      <c r="BF67" s="312"/>
      <c r="BG67" s="238"/>
      <c r="BH67" s="238"/>
      <c r="BI67" s="238"/>
      <c r="BJ67" s="238"/>
      <c r="BK67" s="70">
        <f t="shared" si="0"/>
        <v>44</v>
      </c>
      <c r="BL67" s="92">
        <f t="shared" si="1"/>
        <v>41</v>
      </c>
    </row>
    <row r="68" spans="1:64" ht="45">
      <c r="A68" s="364"/>
      <c r="B68" s="58">
        <v>15</v>
      </c>
      <c r="C68" s="58">
        <v>6</v>
      </c>
      <c r="D68" s="7" t="s">
        <v>79</v>
      </c>
      <c r="E68" s="62">
        <v>16</v>
      </c>
      <c r="F68" s="62"/>
      <c r="G68" s="62"/>
      <c r="H68" s="62"/>
      <c r="I68" s="62"/>
      <c r="J68" s="62"/>
      <c r="K68" s="95"/>
      <c r="L68" s="328"/>
      <c r="M68" s="84"/>
      <c r="N68" s="95"/>
      <c r="O68" s="328"/>
      <c r="P68" s="84"/>
      <c r="Q68" s="95"/>
      <c r="R68" s="328"/>
      <c r="S68" s="84"/>
      <c r="T68" s="95"/>
      <c r="U68" s="328"/>
      <c r="V68" s="84"/>
      <c r="W68" s="95"/>
      <c r="X68" s="328"/>
      <c r="Y68" s="84"/>
      <c r="Z68" s="96"/>
      <c r="AA68" s="96"/>
      <c r="AB68" s="96"/>
      <c r="AC68" s="316"/>
      <c r="AD68" s="316"/>
      <c r="AE68" s="316"/>
      <c r="AF68" s="5">
        <v>40609</v>
      </c>
      <c r="AG68" s="330">
        <v>17</v>
      </c>
      <c r="AH68" s="330">
        <v>16</v>
      </c>
      <c r="AI68" s="5">
        <v>40610</v>
      </c>
      <c r="AJ68" s="330">
        <v>17</v>
      </c>
      <c r="AK68" s="330">
        <v>10</v>
      </c>
      <c r="AL68" s="95"/>
      <c r="AM68" s="95"/>
      <c r="AN68" s="95"/>
      <c r="AO68" s="332"/>
      <c r="AP68" s="329"/>
      <c r="AQ68" s="329"/>
      <c r="AR68" s="95"/>
      <c r="AS68" s="329"/>
      <c r="AT68" s="329"/>
      <c r="AU68" s="95"/>
      <c r="AV68" s="95"/>
      <c r="AW68" s="95"/>
      <c r="AX68" s="204"/>
      <c r="AY68" s="267"/>
      <c r="AZ68" s="267"/>
      <c r="BA68" s="95"/>
      <c r="BB68" s="95"/>
      <c r="BC68" s="95"/>
      <c r="BD68" s="306"/>
      <c r="BE68" s="95"/>
      <c r="BF68" s="312"/>
      <c r="BG68" s="238"/>
      <c r="BH68" s="238"/>
      <c r="BI68" s="238"/>
      <c r="BJ68" s="238"/>
      <c r="BK68" s="70">
        <f t="shared" si="0"/>
        <v>34</v>
      </c>
      <c r="BL68" s="92">
        <f t="shared" si="1"/>
        <v>26</v>
      </c>
    </row>
    <row r="69" spans="1:64" ht="18.75">
      <c r="A69" s="364"/>
      <c r="B69" s="345">
        <v>16</v>
      </c>
      <c r="C69" s="345">
        <v>7</v>
      </c>
      <c r="D69" s="358" t="s">
        <v>80</v>
      </c>
      <c r="E69" s="349">
        <v>378</v>
      </c>
      <c r="F69" s="349">
        <v>7</v>
      </c>
      <c r="G69" s="12" t="s">
        <v>81</v>
      </c>
      <c r="H69" s="62">
        <v>66</v>
      </c>
      <c r="I69" s="62">
        <v>14</v>
      </c>
      <c r="J69" s="62">
        <v>5</v>
      </c>
      <c r="K69" s="2">
        <v>40602</v>
      </c>
      <c r="L69" s="333">
        <v>13</v>
      </c>
      <c r="M69" s="334">
        <v>13</v>
      </c>
      <c r="N69" s="2">
        <v>40603</v>
      </c>
      <c r="O69" s="328">
        <v>13</v>
      </c>
      <c r="P69" s="334">
        <v>13</v>
      </c>
      <c r="Q69" s="4"/>
      <c r="R69" s="328"/>
      <c r="S69" s="334"/>
      <c r="T69" s="5">
        <v>40605</v>
      </c>
      <c r="U69" s="333">
        <v>13</v>
      </c>
      <c r="V69" s="334">
        <v>9</v>
      </c>
      <c r="W69" s="5">
        <v>40606</v>
      </c>
      <c r="X69" s="307">
        <v>13</v>
      </c>
      <c r="Y69" s="40">
        <v>9</v>
      </c>
      <c r="Z69" s="4"/>
      <c r="AA69" s="335"/>
      <c r="AB69" s="335"/>
      <c r="AC69" s="316"/>
      <c r="AD69" s="316"/>
      <c r="AE69" s="316"/>
      <c r="AF69" s="5">
        <v>40609</v>
      </c>
      <c r="AG69" s="330">
        <v>13</v>
      </c>
      <c r="AH69" s="330">
        <v>9</v>
      </c>
      <c r="AI69" s="5">
        <v>40610</v>
      </c>
      <c r="AJ69" s="330">
        <v>13</v>
      </c>
      <c r="AK69" s="330">
        <v>9</v>
      </c>
      <c r="AL69" s="5">
        <v>40611</v>
      </c>
      <c r="AM69" s="330">
        <v>13</v>
      </c>
      <c r="AN69" s="330">
        <v>13</v>
      </c>
      <c r="AO69" s="5">
        <v>40612</v>
      </c>
      <c r="AP69" s="330">
        <v>13</v>
      </c>
      <c r="AQ69" s="330">
        <v>12</v>
      </c>
      <c r="AR69" s="5">
        <v>40613</v>
      </c>
      <c r="AS69" s="330">
        <v>13</v>
      </c>
      <c r="AT69" s="330">
        <v>11</v>
      </c>
      <c r="AU69" s="5">
        <v>40614</v>
      </c>
      <c r="AV69" s="330">
        <v>13</v>
      </c>
      <c r="AW69" s="330">
        <v>11</v>
      </c>
      <c r="AX69" s="206"/>
      <c r="AY69" s="293"/>
      <c r="AZ69" s="293"/>
      <c r="BA69" s="95"/>
      <c r="BB69" s="95"/>
      <c r="BC69" s="95"/>
      <c r="BD69" s="306"/>
      <c r="BE69" s="95"/>
      <c r="BF69" s="312"/>
      <c r="BG69" s="238"/>
      <c r="BH69" s="238"/>
      <c r="BI69" s="238"/>
      <c r="BJ69" s="238"/>
      <c r="BK69" s="70">
        <f aca="true" t="shared" si="2" ref="BK69:BK132">SUM(L69,O69,R69,U69,X69,AA69,AD69,AG69,AJ69,AM69,AP69,AS69,AV69,AY69,BB69,BE69)</f>
        <v>130</v>
      </c>
      <c r="BL69" s="92">
        <f aca="true" t="shared" si="3" ref="BL69:BL132">SUM(M69,P69,S69,V69,Y69,AB69,AE69,AH69,AK69,AN69,AQ69,AT69,AW69,AZ69,BC69,BF69)</f>
        <v>109</v>
      </c>
    </row>
    <row r="70" spans="1:64" ht="18.75">
      <c r="A70" s="364"/>
      <c r="B70" s="345"/>
      <c r="C70" s="345"/>
      <c r="D70" s="358"/>
      <c r="E70" s="349"/>
      <c r="F70" s="349"/>
      <c r="G70" s="12" t="s">
        <v>82</v>
      </c>
      <c r="H70" s="62">
        <v>59</v>
      </c>
      <c r="I70" s="62">
        <v>12</v>
      </c>
      <c r="J70" s="62">
        <v>5</v>
      </c>
      <c r="K70" s="2">
        <v>40602</v>
      </c>
      <c r="L70" s="333">
        <v>12</v>
      </c>
      <c r="M70" s="334">
        <v>13</v>
      </c>
      <c r="N70" s="2">
        <v>40603</v>
      </c>
      <c r="O70" s="328">
        <v>12</v>
      </c>
      <c r="P70" s="334">
        <v>13</v>
      </c>
      <c r="Q70" s="4"/>
      <c r="R70" s="328"/>
      <c r="S70" s="334"/>
      <c r="T70" s="5">
        <v>40605</v>
      </c>
      <c r="U70" s="333">
        <v>12</v>
      </c>
      <c r="V70" s="334">
        <v>6</v>
      </c>
      <c r="W70" s="5">
        <v>40606</v>
      </c>
      <c r="X70" s="307">
        <v>12</v>
      </c>
      <c r="Y70" s="40">
        <v>6</v>
      </c>
      <c r="Z70" s="4"/>
      <c r="AA70" s="335"/>
      <c r="AB70" s="335"/>
      <c r="AC70" s="316"/>
      <c r="AD70" s="316"/>
      <c r="AE70" s="316"/>
      <c r="AF70" s="5">
        <v>40609</v>
      </c>
      <c r="AG70" s="330">
        <v>12</v>
      </c>
      <c r="AH70" s="330">
        <v>7</v>
      </c>
      <c r="AI70" s="5">
        <v>40610</v>
      </c>
      <c r="AJ70" s="330">
        <v>12</v>
      </c>
      <c r="AK70" s="330">
        <v>10</v>
      </c>
      <c r="AL70" s="5">
        <v>40611</v>
      </c>
      <c r="AM70" s="330">
        <v>12</v>
      </c>
      <c r="AN70" s="330">
        <v>9</v>
      </c>
      <c r="AO70" s="5">
        <v>40612</v>
      </c>
      <c r="AP70" s="330">
        <v>12</v>
      </c>
      <c r="AQ70" s="330">
        <v>11</v>
      </c>
      <c r="AR70" s="5">
        <v>40613</v>
      </c>
      <c r="AS70" s="330">
        <v>12</v>
      </c>
      <c r="AT70" s="330">
        <v>13</v>
      </c>
      <c r="AU70" s="5">
        <v>40614</v>
      </c>
      <c r="AV70" s="330">
        <v>12</v>
      </c>
      <c r="AW70" s="330">
        <v>13</v>
      </c>
      <c r="AX70" s="206"/>
      <c r="AY70" s="293"/>
      <c r="AZ70" s="293"/>
      <c r="BA70" s="95"/>
      <c r="BB70" s="95"/>
      <c r="BC70" s="95"/>
      <c r="BD70" s="306"/>
      <c r="BE70" s="95"/>
      <c r="BF70" s="312"/>
      <c r="BG70" s="238"/>
      <c r="BH70" s="238"/>
      <c r="BI70" s="238"/>
      <c r="BJ70" s="238"/>
      <c r="BK70" s="70">
        <f t="shared" si="2"/>
        <v>120</v>
      </c>
      <c r="BL70" s="92">
        <f t="shared" si="3"/>
        <v>101</v>
      </c>
    </row>
    <row r="71" spans="1:64" ht="18.75">
      <c r="A71" s="364"/>
      <c r="B71" s="345"/>
      <c r="C71" s="345"/>
      <c r="D71" s="358"/>
      <c r="E71" s="349"/>
      <c r="F71" s="349"/>
      <c r="G71" s="12" t="s">
        <v>83</v>
      </c>
      <c r="H71" s="62">
        <v>26</v>
      </c>
      <c r="I71" s="62">
        <v>13</v>
      </c>
      <c r="J71" s="62">
        <v>2</v>
      </c>
      <c r="K71" s="10"/>
      <c r="L71" s="333"/>
      <c r="M71" s="84"/>
      <c r="N71" s="10"/>
      <c r="O71" s="328"/>
      <c r="P71" s="84"/>
      <c r="Q71" s="4"/>
      <c r="R71" s="328"/>
      <c r="S71" s="84"/>
      <c r="T71" s="5">
        <v>40605</v>
      </c>
      <c r="U71" s="333">
        <v>13</v>
      </c>
      <c r="V71" s="84">
        <v>10</v>
      </c>
      <c r="W71" s="5">
        <v>40606</v>
      </c>
      <c r="X71" s="307">
        <v>13</v>
      </c>
      <c r="Y71" s="40">
        <v>10</v>
      </c>
      <c r="Z71" s="4"/>
      <c r="AA71" s="335"/>
      <c r="AB71" s="335"/>
      <c r="AC71" s="316"/>
      <c r="AD71" s="316"/>
      <c r="AE71" s="316"/>
      <c r="AF71" s="5">
        <v>40609</v>
      </c>
      <c r="AG71" s="330">
        <v>13</v>
      </c>
      <c r="AH71" s="330">
        <v>12</v>
      </c>
      <c r="AI71" s="5">
        <v>40610</v>
      </c>
      <c r="AJ71" s="330">
        <v>13</v>
      </c>
      <c r="AK71" s="330">
        <v>13</v>
      </c>
      <c r="AL71" s="95"/>
      <c r="AM71" s="95"/>
      <c r="AN71" s="95"/>
      <c r="AO71" s="332"/>
      <c r="AP71" s="329"/>
      <c r="AQ71" s="329"/>
      <c r="AR71" s="95"/>
      <c r="AS71" s="329"/>
      <c r="AT71" s="329"/>
      <c r="AU71" s="95"/>
      <c r="AV71" s="329"/>
      <c r="AW71" s="329"/>
      <c r="AX71" s="207"/>
      <c r="AY71" s="294"/>
      <c r="AZ71" s="294"/>
      <c r="BA71" s="95"/>
      <c r="BB71" s="95"/>
      <c r="BC71" s="95"/>
      <c r="BD71" s="306"/>
      <c r="BE71" s="95"/>
      <c r="BF71" s="312"/>
      <c r="BG71" s="238"/>
      <c r="BH71" s="238"/>
      <c r="BI71" s="238"/>
      <c r="BJ71" s="238"/>
      <c r="BK71" s="70">
        <f t="shared" si="2"/>
        <v>52</v>
      </c>
      <c r="BL71" s="92">
        <f t="shared" si="3"/>
        <v>45</v>
      </c>
    </row>
    <row r="72" spans="1:64" ht="18.75">
      <c r="A72" s="364"/>
      <c r="B72" s="345"/>
      <c r="C72" s="345"/>
      <c r="D72" s="358"/>
      <c r="E72" s="349"/>
      <c r="F72" s="349"/>
      <c r="G72" s="12" t="s">
        <v>84</v>
      </c>
      <c r="H72" s="62">
        <v>76</v>
      </c>
      <c r="I72" s="62">
        <v>20</v>
      </c>
      <c r="J72" s="62">
        <v>4</v>
      </c>
      <c r="K72" s="10"/>
      <c r="L72" s="333"/>
      <c r="M72" s="84"/>
      <c r="N72" s="10"/>
      <c r="O72" s="328"/>
      <c r="P72" s="84"/>
      <c r="Q72" s="4"/>
      <c r="R72" s="328"/>
      <c r="S72" s="84"/>
      <c r="T72" s="5">
        <v>40605</v>
      </c>
      <c r="U72" s="333">
        <v>20</v>
      </c>
      <c r="V72" s="84">
        <v>11</v>
      </c>
      <c r="W72" s="5">
        <v>40606</v>
      </c>
      <c r="X72" s="307">
        <v>20</v>
      </c>
      <c r="Y72" s="40">
        <v>23</v>
      </c>
      <c r="Z72" s="4"/>
      <c r="AA72" s="335"/>
      <c r="AB72" s="335"/>
      <c r="AC72" s="316"/>
      <c r="AD72" s="316"/>
      <c r="AE72" s="316"/>
      <c r="AF72" s="5">
        <v>40609</v>
      </c>
      <c r="AG72" s="330">
        <v>20</v>
      </c>
      <c r="AH72" s="330">
        <v>15</v>
      </c>
      <c r="AI72" s="5">
        <v>40610</v>
      </c>
      <c r="AJ72" s="330">
        <v>20</v>
      </c>
      <c r="AK72" s="330">
        <v>14</v>
      </c>
      <c r="AL72" s="5">
        <v>40611</v>
      </c>
      <c r="AM72" s="330">
        <v>20</v>
      </c>
      <c r="AN72" s="330">
        <v>19</v>
      </c>
      <c r="AO72" s="5">
        <v>40612</v>
      </c>
      <c r="AP72" s="330">
        <v>20</v>
      </c>
      <c r="AQ72" s="330">
        <v>20</v>
      </c>
      <c r="AR72" s="5">
        <v>40613</v>
      </c>
      <c r="AS72" s="330">
        <v>16</v>
      </c>
      <c r="AT72" s="330">
        <v>18</v>
      </c>
      <c r="AU72" s="5">
        <v>40614</v>
      </c>
      <c r="AV72" s="330">
        <v>16</v>
      </c>
      <c r="AW72" s="330">
        <v>18</v>
      </c>
      <c r="AX72" s="207"/>
      <c r="AY72" s="294"/>
      <c r="AZ72" s="294"/>
      <c r="BA72" s="95"/>
      <c r="BB72" s="95"/>
      <c r="BC72" s="95"/>
      <c r="BD72" s="306"/>
      <c r="BE72" s="95"/>
      <c r="BF72" s="312"/>
      <c r="BG72" s="238"/>
      <c r="BH72" s="238"/>
      <c r="BI72" s="238"/>
      <c r="BJ72" s="238"/>
      <c r="BK72" s="70">
        <f t="shared" si="2"/>
        <v>152</v>
      </c>
      <c r="BL72" s="92">
        <f t="shared" si="3"/>
        <v>138</v>
      </c>
    </row>
    <row r="73" spans="1:64" ht="18.75">
      <c r="A73" s="364"/>
      <c r="B73" s="345"/>
      <c r="C73" s="345"/>
      <c r="D73" s="358"/>
      <c r="E73" s="349"/>
      <c r="F73" s="349"/>
      <c r="G73" s="12" t="s">
        <v>85</v>
      </c>
      <c r="H73" s="62">
        <v>30</v>
      </c>
      <c r="I73" s="62">
        <v>10</v>
      </c>
      <c r="J73" s="62">
        <v>3</v>
      </c>
      <c r="K73" s="10"/>
      <c r="L73" s="333"/>
      <c r="M73" s="84"/>
      <c r="N73" s="10"/>
      <c r="O73" s="328"/>
      <c r="P73" s="84"/>
      <c r="Q73" s="4"/>
      <c r="R73" s="328"/>
      <c r="S73" s="84"/>
      <c r="T73" s="5">
        <v>40605</v>
      </c>
      <c r="U73" s="333">
        <v>10</v>
      </c>
      <c r="V73" s="336" t="s">
        <v>55</v>
      </c>
      <c r="W73" s="5">
        <v>40606</v>
      </c>
      <c r="X73" s="307">
        <v>10</v>
      </c>
      <c r="Y73" s="336" t="s">
        <v>55</v>
      </c>
      <c r="Z73" s="4"/>
      <c r="AA73" s="335"/>
      <c r="AB73" s="337"/>
      <c r="AC73" s="316"/>
      <c r="AD73" s="316"/>
      <c r="AE73" s="316"/>
      <c r="AF73" s="5">
        <v>40609</v>
      </c>
      <c r="AG73" s="330"/>
      <c r="AH73" s="330"/>
      <c r="AI73" s="5">
        <v>40610</v>
      </c>
      <c r="AJ73" s="5"/>
      <c r="AK73" s="5"/>
      <c r="AL73" s="5">
        <v>40611</v>
      </c>
      <c r="AM73" s="5"/>
      <c r="AN73" s="5"/>
      <c r="AO73" s="5">
        <v>40612</v>
      </c>
      <c r="AP73" s="330"/>
      <c r="AQ73" s="330"/>
      <c r="AR73" s="95"/>
      <c r="AS73" s="329"/>
      <c r="AT73" s="329"/>
      <c r="AU73" s="95"/>
      <c r="AV73" s="329"/>
      <c r="AW73" s="329"/>
      <c r="AX73" s="207"/>
      <c r="AY73" s="294"/>
      <c r="AZ73" s="294"/>
      <c r="BA73" s="95"/>
      <c r="BB73" s="95"/>
      <c r="BC73" s="95"/>
      <c r="BD73" s="306"/>
      <c r="BE73" s="95"/>
      <c r="BF73" s="312"/>
      <c r="BG73" s="238"/>
      <c r="BH73" s="238"/>
      <c r="BI73" s="238"/>
      <c r="BJ73" s="238"/>
      <c r="BK73" s="70">
        <f t="shared" si="2"/>
        <v>20</v>
      </c>
      <c r="BL73" s="92">
        <f t="shared" si="3"/>
        <v>0</v>
      </c>
    </row>
    <row r="74" spans="1:64" ht="18.75">
      <c r="A74" s="364"/>
      <c r="B74" s="345"/>
      <c r="C74" s="345"/>
      <c r="D74" s="358"/>
      <c r="E74" s="349"/>
      <c r="F74" s="349"/>
      <c r="G74" s="12" t="s">
        <v>86</v>
      </c>
      <c r="H74" s="62">
        <v>68</v>
      </c>
      <c r="I74" s="62">
        <v>14</v>
      </c>
      <c r="J74" s="62">
        <v>5</v>
      </c>
      <c r="K74" s="2">
        <v>40602</v>
      </c>
      <c r="L74" s="333">
        <v>12</v>
      </c>
      <c r="M74" s="334">
        <v>8</v>
      </c>
      <c r="N74" s="2">
        <v>40603</v>
      </c>
      <c r="O74" s="328">
        <v>12</v>
      </c>
      <c r="P74" s="334">
        <v>8</v>
      </c>
      <c r="Q74" s="4"/>
      <c r="R74" s="328"/>
      <c r="S74" s="334"/>
      <c r="T74" s="5">
        <v>40605</v>
      </c>
      <c r="U74" s="333">
        <v>12</v>
      </c>
      <c r="V74" s="334">
        <v>9</v>
      </c>
      <c r="W74" s="5">
        <v>40606</v>
      </c>
      <c r="X74" s="307">
        <v>12</v>
      </c>
      <c r="Y74" s="40">
        <v>9</v>
      </c>
      <c r="Z74" s="4"/>
      <c r="AA74" s="335"/>
      <c r="AB74" s="335"/>
      <c r="AC74" s="316"/>
      <c r="AD74" s="316"/>
      <c r="AE74" s="316"/>
      <c r="AF74" s="5">
        <v>40609</v>
      </c>
      <c r="AG74" s="330">
        <v>12</v>
      </c>
      <c r="AH74" s="330">
        <v>9</v>
      </c>
      <c r="AI74" s="5">
        <v>40610</v>
      </c>
      <c r="AJ74" s="330">
        <v>12</v>
      </c>
      <c r="AK74" s="330">
        <v>7</v>
      </c>
      <c r="AL74" s="5">
        <v>40611</v>
      </c>
      <c r="AM74" s="330">
        <v>12</v>
      </c>
      <c r="AN74" s="330">
        <v>15</v>
      </c>
      <c r="AO74" s="5">
        <v>40612</v>
      </c>
      <c r="AP74" s="330">
        <v>12</v>
      </c>
      <c r="AQ74" s="330">
        <v>15</v>
      </c>
      <c r="AR74" s="5">
        <v>40613</v>
      </c>
      <c r="AS74" s="330">
        <v>12</v>
      </c>
      <c r="AT74" s="330">
        <v>7</v>
      </c>
      <c r="AU74" s="5">
        <v>40614</v>
      </c>
      <c r="AV74" s="330">
        <v>12</v>
      </c>
      <c r="AW74" s="330">
        <v>7</v>
      </c>
      <c r="AX74" s="206"/>
      <c r="AY74" s="293"/>
      <c r="AZ74" s="293"/>
      <c r="BA74" s="95"/>
      <c r="BB74" s="95"/>
      <c r="BC74" s="95"/>
      <c r="BD74" s="306"/>
      <c r="BE74" s="95"/>
      <c r="BF74" s="312"/>
      <c r="BG74" s="238"/>
      <c r="BH74" s="238"/>
      <c r="BI74" s="238"/>
      <c r="BJ74" s="238"/>
      <c r="BK74" s="70">
        <f t="shared" si="2"/>
        <v>120</v>
      </c>
      <c r="BL74" s="92">
        <f t="shared" si="3"/>
        <v>94</v>
      </c>
    </row>
    <row r="75" spans="1:64" ht="18.75">
      <c r="A75" s="364"/>
      <c r="B75" s="345"/>
      <c r="C75" s="345"/>
      <c r="D75" s="358"/>
      <c r="E75" s="349"/>
      <c r="F75" s="349"/>
      <c r="G75" s="12" t="s">
        <v>87</v>
      </c>
      <c r="H75" s="62">
        <v>51</v>
      </c>
      <c r="I75" s="62">
        <v>20</v>
      </c>
      <c r="J75" s="62">
        <v>3</v>
      </c>
      <c r="K75" s="10"/>
      <c r="L75" s="333"/>
      <c r="M75" s="84"/>
      <c r="N75" s="10"/>
      <c r="O75" s="328"/>
      <c r="P75" s="84"/>
      <c r="Q75" s="4"/>
      <c r="R75" s="328"/>
      <c r="S75" s="84"/>
      <c r="T75" s="5">
        <v>40605</v>
      </c>
      <c r="U75" s="333">
        <v>20</v>
      </c>
      <c r="V75" s="84">
        <v>18</v>
      </c>
      <c r="W75" s="5">
        <v>40606</v>
      </c>
      <c r="X75" s="307">
        <v>20</v>
      </c>
      <c r="Y75" s="40">
        <v>18</v>
      </c>
      <c r="Z75" s="4"/>
      <c r="AA75" s="335"/>
      <c r="AB75" s="335"/>
      <c r="AC75" s="316"/>
      <c r="AD75" s="316"/>
      <c r="AE75" s="316"/>
      <c r="AF75" s="5">
        <v>40609</v>
      </c>
      <c r="AG75" s="330">
        <v>20</v>
      </c>
      <c r="AH75" s="330">
        <v>7</v>
      </c>
      <c r="AI75" s="5">
        <v>40610</v>
      </c>
      <c r="AJ75" s="330">
        <v>20</v>
      </c>
      <c r="AK75" s="330">
        <v>7</v>
      </c>
      <c r="AL75" s="5">
        <v>40611</v>
      </c>
      <c r="AM75" s="330">
        <v>20</v>
      </c>
      <c r="AN75" s="330">
        <v>27</v>
      </c>
      <c r="AO75" s="5">
        <v>40612</v>
      </c>
      <c r="AP75" s="330">
        <v>20</v>
      </c>
      <c r="AQ75" s="330">
        <v>27</v>
      </c>
      <c r="AR75" s="95"/>
      <c r="AS75" s="329"/>
      <c r="AT75" s="329"/>
      <c r="AU75" s="95"/>
      <c r="AV75" s="95"/>
      <c r="AW75" s="95"/>
      <c r="AX75" s="204"/>
      <c r="AY75" s="267"/>
      <c r="AZ75" s="267"/>
      <c r="BA75" s="95"/>
      <c r="BB75" s="95"/>
      <c r="BC75" s="95"/>
      <c r="BD75" s="306"/>
      <c r="BE75" s="95"/>
      <c r="BF75" s="312"/>
      <c r="BG75" s="238"/>
      <c r="BH75" s="238"/>
      <c r="BI75" s="238"/>
      <c r="BJ75" s="238"/>
      <c r="BK75" s="70">
        <f t="shared" si="2"/>
        <v>120</v>
      </c>
      <c r="BL75" s="92">
        <f t="shared" si="3"/>
        <v>104</v>
      </c>
    </row>
    <row r="76" spans="1:64" ht="18.75">
      <c r="A76" s="364"/>
      <c r="B76" s="58">
        <v>17</v>
      </c>
      <c r="C76" s="58">
        <v>8</v>
      </c>
      <c r="D76" s="7" t="s">
        <v>88</v>
      </c>
      <c r="E76" s="62">
        <v>33</v>
      </c>
      <c r="F76" s="62">
        <v>1</v>
      </c>
      <c r="G76" s="62"/>
      <c r="H76" s="62"/>
      <c r="I76" s="62"/>
      <c r="J76" s="62"/>
      <c r="K76" s="1"/>
      <c r="L76" s="338"/>
      <c r="M76" s="8"/>
      <c r="N76" s="1"/>
      <c r="O76" s="323"/>
      <c r="P76" s="8"/>
      <c r="Q76" s="1"/>
      <c r="R76" s="323">
        <v>8</v>
      </c>
      <c r="S76" s="8"/>
      <c r="T76" s="1"/>
      <c r="U76" s="323">
        <v>8</v>
      </c>
      <c r="V76" s="8">
        <v>8</v>
      </c>
      <c r="W76" s="5">
        <v>40606</v>
      </c>
      <c r="X76" s="307">
        <v>8</v>
      </c>
      <c r="Y76" s="40">
        <v>8</v>
      </c>
      <c r="Z76" s="5">
        <v>40607</v>
      </c>
      <c r="AA76" s="307">
        <v>8</v>
      </c>
      <c r="AB76" s="40">
        <v>8</v>
      </c>
      <c r="AC76" s="5"/>
      <c r="AD76" s="307"/>
      <c r="AE76" s="40"/>
      <c r="AF76" s="5">
        <v>40609</v>
      </c>
      <c r="AG76" s="307">
        <v>9</v>
      </c>
      <c r="AH76" s="40">
        <v>8</v>
      </c>
      <c r="AI76" s="5">
        <v>40610</v>
      </c>
      <c r="AJ76" s="307">
        <v>9</v>
      </c>
      <c r="AK76" s="40">
        <v>9</v>
      </c>
      <c r="AL76" s="5">
        <v>40611</v>
      </c>
      <c r="AM76" s="307">
        <v>8</v>
      </c>
      <c r="AN76" s="40">
        <v>8</v>
      </c>
      <c r="AO76" s="5">
        <v>40612</v>
      </c>
      <c r="AP76" s="307">
        <v>8</v>
      </c>
      <c r="AQ76" s="40">
        <v>7</v>
      </c>
      <c r="AR76" s="1"/>
      <c r="AS76" s="1"/>
      <c r="AT76" s="1"/>
      <c r="AU76" s="1"/>
      <c r="AV76" s="1"/>
      <c r="AW76" s="1"/>
      <c r="AX76" s="204"/>
      <c r="AY76" s="267"/>
      <c r="AZ76" s="267"/>
      <c r="BA76" s="95"/>
      <c r="BB76" s="95"/>
      <c r="BC76" s="95"/>
      <c r="BD76" s="306"/>
      <c r="BE76" s="95"/>
      <c r="BF76" s="312"/>
      <c r="BG76" s="238"/>
      <c r="BH76" s="238"/>
      <c r="BI76" s="238"/>
      <c r="BJ76" s="238"/>
      <c r="BK76" s="70">
        <f t="shared" si="2"/>
        <v>66</v>
      </c>
      <c r="BL76" s="92">
        <f t="shared" si="3"/>
        <v>56</v>
      </c>
    </row>
    <row r="77" spans="1:64" ht="18.75">
      <c r="A77" s="364"/>
      <c r="B77" s="345">
        <v>18</v>
      </c>
      <c r="C77" s="345">
        <v>9</v>
      </c>
      <c r="D77" s="358" t="s">
        <v>89</v>
      </c>
      <c r="E77" s="349">
        <v>449</v>
      </c>
      <c r="F77" s="349">
        <v>6</v>
      </c>
      <c r="G77" s="1" t="s">
        <v>90</v>
      </c>
      <c r="H77" s="62">
        <v>49</v>
      </c>
      <c r="I77" s="62">
        <v>25</v>
      </c>
      <c r="J77" s="62">
        <v>2</v>
      </c>
      <c r="K77" s="1"/>
      <c r="L77" s="323"/>
      <c r="M77" s="8"/>
      <c r="N77" s="1"/>
      <c r="O77" s="323"/>
      <c r="P77" s="8"/>
      <c r="Q77" s="5">
        <v>40604</v>
      </c>
      <c r="R77" s="323">
        <v>20</v>
      </c>
      <c r="S77" s="8">
        <v>18</v>
      </c>
      <c r="T77" s="5">
        <v>40605</v>
      </c>
      <c r="U77" s="323">
        <v>20</v>
      </c>
      <c r="V77" s="8">
        <v>17</v>
      </c>
      <c r="W77" s="5">
        <v>40606</v>
      </c>
      <c r="X77" s="307">
        <v>15</v>
      </c>
      <c r="Y77" s="40">
        <v>18</v>
      </c>
      <c r="Z77" s="5">
        <v>40607</v>
      </c>
      <c r="AA77" s="307">
        <v>15</v>
      </c>
      <c r="AB77" s="40">
        <v>18</v>
      </c>
      <c r="AC77" s="6"/>
      <c r="AD77" s="307"/>
      <c r="AE77" s="40"/>
      <c r="AF77" s="5">
        <v>40609</v>
      </c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204"/>
      <c r="AY77" s="267"/>
      <c r="AZ77" s="267"/>
      <c r="BA77" s="95"/>
      <c r="BB77" s="95"/>
      <c r="BC77" s="95"/>
      <c r="BD77" s="306"/>
      <c r="BE77" s="95"/>
      <c r="BF77" s="312"/>
      <c r="BG77" s="238"/>
      <c r="BH77" s="238"/>
      <c r="BI77" s="238"/>
      <c r="BJ77" s="238"/>
      <c r="BK77" s="70">
        <f t="shared" si="2"/>
        <v>70</v>
      </c>
      <c r="BL77" s="92">
        <f t="shared" si="3"/>
        <v>71</v>
      </c>
    </row>
    <row r="78" spans="1:64" ht="18.75">
      <c r="A78" s="364"/>
      <c r="B78" s="345"/>
      <c r="C78" s="345"/>
      <c r="D78" s="358"/>
      <c r="E78" s="349"/>
      <c r="F78" s="349"/>
      <c r="G78" s="1" t="s">
        <v>91</v>
      </c>
      <c r="H78" s="62">
        <v>73</v>
      </c>
      <c r="I78" s="62">
        <v>25</v>
      </c>
      <c r="J78" s="62">
        <v>3</v>
      </c>
      <c r="K78" s="1"/>
      <c r="L78" s="323"/>
      <c r="M78" s="8"/>
      <c r="N78" s="1"/>
      <c r="O78" s="323"/>
      <c r="P78" s="8"/>
      <c r="Q78" s="5">
        <v>40604</v>
      </c>
      <c r="R78" s="323">
        <v>23</v>
      </c>
      <c r="S78" s="8">
        <v>23</v>
      </c>
      <c r="T78" s="5">
        <v>40605</v>
      </c>
      <c r="U78" s="323">
        <v>23</v>
      </c>
      <c r="V78" s="8">
        <v>23</v>
      </c>
      <c r="W78" s="5">
        <v>40606</v>
      </c>
      <c r="X78" s="307">
        <v>26</v>
      </c>
      <c r="Y78" s="40">
        <v>25</v>
      </c>
      <c r="Z78" s="5">
        <v>40607</v>
      </c>
      <c r="AA78" s="307">
        <v>26</v>
      </c>
      <c r="AB78" s="40">
        <v>25</v>
      </c>
      <c r="AC78" s="6"/>
      <c r="AD78" s="307"/>
      <c r="AE78" s="40"/>
      <c r="AF78" s="5">
        <v>40609</v>
      </c>
      <c r="AG78" s="307">
        <v>24</v>
      </c>
      <c r="AH78" s="40">
        <v>25</v>
      </c>
      <c r="AI78" s="5">
        <v>40610</v>
      </c>
      <c r="AJ78" s="307">
        <v>24</v>
      </c>
      <c r="AK78" s="40">
        <v>25</v>
      </c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204"/>
      <c r="AY78" s="267"/>
      <c r="AZ78" s="267"/>
      <c r="BA78" s="95"/>
      <c r="BB78" s="95"/>
      <c r="BC78" s="95"/>
      <c r="BD78" s="306"/>
      <c r="BE78" s="95"/>
      <c r="BF78" s="312"/>
      <c r="BG78" s="238"/>
      <c r="BH78" s="238"/>
      <c r="BI78" s="238"/>
      <c r="BJ78" s="238"/>
      <c r="BK78" s="70">
        <f t="shared" si="2"/>
        <v>146</v>
      </c>
      <c r="BL78" s="92">
        <f t="shared" si="3"/>
        <v>146</v>
      </c>
    </row>
    <row r="79" spans="1:64" ht="18.75">
      <c r="A79" s="364"/>
      <c r="B79" s="345"/>
      <c r="C79" s="345"/>
      <c r="D79" s="358"/>
      <c r="E79" s="349"/>
      <c r="F79" s="349"/>
      <c r="G79" s="1" t="s">
        <v>92</v>
      </c>
      <c r="H79" s="62">
        <v>116</v>
      </c>
      <c r="I79" s="62">
        <v>24</v>
      </c>
      <c r="J79" s="62">
        <v>5</v>
      </c>
      <c r="K79" s="1"/>
      <c r="L79" s="323"/>
      <c r="M79" s="8"/>
      <c r="N79" s="1"/>
      <c r="O79" s="323"/>
      <c r="P79" s="8"/>
      <c r="Q79" s="5">
        <v>40604</v>
      </c>
      <c r="R79" s="323">
        <v>24</v>
      </c>
      <c r="S79" s="8">
        <v>23</v>
      </c>
      <c r="T79" s="5">
        <v>40605</v>
      </c>
      <c r="U79" s="323">
        <v>24</v>
      </c>
      <c r="V79" s="8">
        <v>23</v>
      </c>
      <c r="W79" s="5">
        <v>40606</v>
      </c>
      <c r="X79" s="307">
        <v>24</v>
      </c>
      <c r="Y79" s="40">
        <v>26</v>
      </c>
      <c r="Z79" s="5">
        <v>40607</v>
      </c>
      <c r="AA79" s="307">
        <v>24</v>
      </c>
      <c r="AB79" s="40">
        <v>27</v>
      </c>
      <c r="AC79" s="6"/>
      <c r="AD79" s="307"/>
      <c r="AE79" s="40"/>
      <c r="AF79" s="5">
        <v>40609</v>
      </c>
      <c r="AG79" s="307">
        <v>24</v>
      </c>
      <c r="AH79" s="40">
        <v>22</v>
      </c>
      <c r="AI79" s="5">
        <v>40610</v>
      </c>
      <c r="AJ79" s="307">
        <v>24</v>
      </c>
      <c r="AK79" s="40">
        <v>22</v>
      </c>
      <c r="AL79" s="5">
        <v>40611</v>
      </c>
      <c r="AM79" s="307">
        <v>24</v>
      </c>
      <c r="AN79" s="40">
        <v>21</v>
      </c>
      <c r="AO79" s="5">
        <v>40612</v>
      </c>
      <c r="AP79" s="307">
        <v>24</v>
      </c>
      <c r="AQ79" s="40">
        <v>21</v>
      </c>
      <c r="AR79" s="5">
        <v>40613</v>
      </c>
      <c r="AS79" s="307">
        <v>20</v>
      </c>
      <c r="AT79" s="40">
        <v>22</v>
      </c>
      <c r="AU79" s="5">
        <v>40614</v>
      </c>
      <c r="AV79" s="307">
        <v>20</v>
      </c>
      <c r="AW79" s="40">
        <v>22</v>
      </c>
      <c r="AX79" s="204"/>
      <c r="AY79" s="267"/>
      <c r="AZ79" s="267"/>
      <c r="BA79" s="95"/>
      <c r="BB79" s="95"/>
      <c r="BC79" s="95"/>
      <c r="BD79" s="306"/>
      <c r="BE79" s="95"/>
      <c r="BF79" s="312"/>
      <c r="BG79" s="238"/>
      <c r="BH79" s="238"/>
      <c r="BI79" s="238"/>
      <c r="BJ79" s="238"/>
      <c r="BK79" s="70">
        <f t="shared" si="2"/>
        <v>232</v>
      </c>
      <c r="BL79" s="92">
        <f t="shared" si="3"/>
        <v>229</v>
      </c>
    </row>
    <row r="80" spans="1:64" ht="18.75">
      <c r="A80" s="364"/>
      <c r="B80" s="345"/>
      <c r="C80" s="345"/>
      <c r="D80" s="358"/>
      <c r="E80" s="349"/>
      <c r="F80" s="349"/>
      <c r="G80" s="1" t="s">
        <v>93</v>
      </c>
      <c r="H80" s="62">
        <v>68</v>
      </c>
      <c r="I80" s="62">
        <v>20</v>
      </c>
      <c r="J80" s="62">
        <v>4</v>
      </c>
      <c r="K80" s="1"/>
      <c r="L80" s="323"/>
      <c r="M80" s="8"/>
      <c r="N80" s="1"/>
      <c r="O80" s="323"/>
      <c r="P80" s="8"/>
      <c r="Q80" s="5">
        <v>40604</v>
      </c>
      <c r="R80" s="323">
        <v>14</v>
      </c>
      <c r="S80" s="8">
        <v>22</v>
      </c>
      <c r="T80" s="5">
        <v>40605</v>
      </c>
      <c r="U80" s="323">
        <v>14</v>
      </c>
      <c r="V80" s="8">
        <v>14</v>
      </c>
      <c r="W80" s="5">
        <v>40606</v>
      </c>
      <c r="X80" s="307">
        <v>14</v>
      </c>
      <c r="Y80" s="40">
        <v>14</v>
      </c>
      <c r="Z80" s="5">
        <v>40607</v>
      </c>
      <c r="AA80" s="307">
        <v>14</v>
      </c>
      <c r="AB80" s="40">
        <v>14</v>
      </c>
      <c r="AC80" s="6"/>
      <c r="AD80" s="307"/>
      <c r="AE80" s="40"/>
      <c r="AF80" s="5">
        <v>40609</v>
      </c>
      <c r="AG80" s="307">
        <v>12</v>
      </c>
      <c r="AH80" s="40">
        <v>12</v>
      </c>
      <c r="AI80" s="5">
        <v>40610</v>
      </c>
      <c r="AJ80" s="307">
        <v>12</v>
      </c>
      <c r="AK80" s="40">
        <v>12</v>
      </c>
      <c r="AL80" s="5">
        <v>40611</v>
      </c>
      <c r="AM80" s="307">
        <v>12</v>
      </c>
      <c r="AN80" s="40">
        <v>12</v>
      </c>
      <c r="AO80" s="5">
        <v>40612</v>
      </c>
      <c r="AP80" s="307">
        <v>12</v>
      </c>
      <c r="AQ80" s="40">
        <v>12</v>
      </c>
      <c r="AR80" s="43"/>
      <c r="AS80" s="43"/>
      <c r="AT80" s="43"/>
      <c r="AU80" s="43"/>
      <c r="AV80" s="43"/>
      <c r="AW80" s="43"/>
      <c r="AX80" s="204"/>
      <c r="AY80" s="267"/>
      <c r="AZ80" s="267"/>
      <c r="BA80" s="95"/>
      <c r="BB80" s="95"/>
      <c r="BC80" s="95"/>
      <c r="BD80" s="306"/>
      <c r="BE80" s="95"/>
      <c r="BF80" s="312"/>
      <c r="BG80" s="238"/>
      <c r="BH80" s="238"/>
      <c r="BI80" s="238"/>
      <c r="BJ80" s="238"/>
      <c r="BK80" s="70">
        <f t="shared" si="2"/>
        <v>104</v>
      </c>
      <c r="BL80" s="92">
        <f t="shared" si="3"/>
        <v>112</v>
      </c>
    </row>
    <row r="81" spans="1:64" ht="18.75">
      <c r="A81" s="364"/>
      <c r="B81" s="345"/>
      <c r="C81" s="345"/>
      <c r="D81" s="358"/>
      <c r="E81" s="349"/>
      <c r="F81" s="349"/>
      <c r="G81" s="1" t="s">
        <v>94</v>
      </c>
      <c r="H81" s="62">
        <v>98</v>
      </c>
      <c r="I81" s="62">
        <v>25</v>
      </c>
      <c r="J81" s="62">
        <v>4</v>
      </c>
      <c r="K81" s="1"/>
      <c r="L81" s="323"/>
      <c r="M81" s="8"/>
      <c r="N81" s="1"/>
      <c r="O81" s="323"/>
      <c r="P81" s="8"/>
      <c r="Q81" s="5">
        <v>40604</v>
      </c>
      <c r="R81" s="323">
        <v>22</v>
      </c>
      <c r="S81" s="8">
        <v>20</v>
      </c>
      <c r="T81" s="5">
        <v>40605</v>
      </c>
      <c r="U81" s="323">
        <v>22</v>
      </c>
      <c r="V81" s="8">
        <v>20</v>
      </c>
      <c r="W81" s="5">
        <v>40606</v>
      </c>
      <c r="X81" s="307">
        <v>23</v>
      </c>
      <c r="Y81" s="40">
        <v>24</v>
      </c>
      <c r="Z81" s="5">
        <v>40607</v>
      </c>
      <c r="AA81" s="307">
        <v>23</v>
      </c>
      <c r="AB81" s="40">
        <v>24</v>
      </c>
      <c r="AC81" s="6"/>
      <c r="AD81" s="307"/>
      <c r="AE81" s="40"/>
      <c r="AF81" s="5">
        <v>40609</v>
      </c>
      <c r="AG81" s="307">
        <v>19</v>
      </c>
      <c r="AH81" s="40">
        <v>17</v>
      </c>
      <c r="AI81" s="5">
        <v>40610</v>
      </c>
      <c r="AJ81" s="307">
        <v>19</v>
      </c>
      <c r="AK81" s="40">
        <v>17</v>
      </c>
      <c r="AL81" s="5">
        <v>40611</v>
      </c>
      <c r="AM81" s="307">
        <v>18</v>
      </c>
      <c r="AN81" s="40">
        <v>16</v>
      </c>
      <c r="AO81" s="5">
        <v>40612</v>
      </c>
      <c r="AP81" s="307">
        <v>18</v>
      </c>
      <c r="AQ81" s="40">
        <v>16</v>
      </c>
      <c r="AR81" s="5">
        <v>40613</v>
      </c>
      <c r="AS81" s="307">
        <v>16</v>
      </c>
      <c r="AT81" s="40">
        <v>15</v>
      </c>
      <c r="AU81" s="5">
        <v>40614</v>
      </c>
      <c r="AV81" s="307">
        <v>16</v>
      </c>
      <c r="AW81" s="40">
        <v>19</v>
      </c>
      <c r="AX81" s="204"/>
      <c r="AY81" s="267"/>
      <c r="AZ81" s="267"/>
      <c r="BA81" s="95"/>
      <c r="BB81" s="95"/>
      <c r="BC81" s="95"/>
      <c r="BD81" s="306"/>
      <c r="BE81" s="95"/>
      <c r="BF81" s="312"/>
      <c r="BG81" s="238"/>
      <c r="BH81" s="238"/>
      <c r="BI81" s="238"/>
      <c r="BJ81" s="238"/>
      <c r="BK81" s="70">
        <f t="shared" si="2"/>
        <v>196</v>
      </c>
      <c r="BL81" s="92">
        <f t="shared" si="3"/>
        <v>188</v>
      </c>
    </row>
    <row r="82" spans="1:64" ht="19.5" thickBot="1">
      <c r="A82" s="365"/>
      <c r="B82" s="346"/>
      <c r="C82" s="346"/>
      <c r="D82" s="362"/>
      <c r="E82" s="353"/>
      <c r="F82" s="353"/>
      <c r="G82" s="99" t="s">
        <v>155</v>
      </c>
      <c r="H82" s="100">
        <v>64</v>
      </c>
      <c r="I82" s="100">
        <v>17</v>
      </c>
      <c r="J82" s="100">
        <v>3</v>
      </c>
      <c r="K82" s="339"/>
      <c r="L82" s="340"/>
      <c r="M82" s="18"/>
      <c r="N82" s="339"/>
      <c r="O82" s="340"/>
      <c r="P82" s="18"/>
      <c r="Q82" s="20">
        <v>40604</v>
      </c>
      <c r="R82" s="340">
        <v>22</v>
      </c>
      <c r="S82" s="18">
        <v>22</v>
      </c>
      <c r="T82" s="20">
        <v>40605</v>
      </c>
      <c r="U82" s="340">
        <v>22</v>
      </c>
      <c r="V82" s="18">
        <v>22</v>
      </c>
      <c r="W82" s="20">
        <v>40606</v>
      </c>
      <c r="X82" s="341">
        <v>10</v>
      </c>
      <c r="Y82" s="342">
        <v>9</v>
      </c>
      <c r="Z82" s="20">
        <v>40607</v>
      </c>
      <c r="AA82" s="341">
        <v>10</v>
      </c>
      <c r="AB82" s="342">
        <v>10</v>
      </c>
      <c r="AC82" s="19"/>
      <c r="AD82" s="341"/>
      <c r="AE82" s="342"/>
      <c r="AF82" s="20">
        <v>40609</v>
      </c>
      <c r="AG82" s="341">
        <v>12</v>
      </c>
      <c r="AH82" s="342">
        <v>12</v>
      </c>
      <c r="AI82" s="20">
        <v>40610</v>
      </c>
      <c r="AJ82" s="341">
        <v>12</v>
      </c>
      <c r="AK82" s="342">
        <v>12</v>
      </c>
      <c r="AL82" s="20">
        <v>40611</v>
      </c>
      <c r="AM82" s="341">
        <v>10</v>
      </c>
      <c r="AN82" s="342">
        <v>10</v>
      </c>
      <c r="AO82" s="20">
        <v>40612</v>
      </c>
      <c r="AP82" s="341">
        <v>10</v>
      </c>
      <c r="AQ82" s="342">
        <v>10</v>
      </c>
      <c r="AR82" s="20">
        <v>40613</v>
      </c>
      <c r="AS82" s="341">
        <v>10</v>
      </c>
      <c r="AT82" s="342">
        <v>10</v>
      </c>
      <c r="AU82" s="20">
        <v>40614</v>
      </c>
      <c r="AV82" s="341">
        <v>10</v>
      </c>
      <c r="AW82" s="342">
        <v>10</v>
      </c>
      <c r="AX82" s="205"/>
      <c r="AY82" s="284"/>
      <c r="AZ82" s="284"/>
      <c r="BA82" s="319"/>
      <c r="BB82" s="319"/>
      <c r="BC82" s="319"/>
      <c r="BD82" s="318"/>
      <c r="BE82" s="319"/>
      <c r="BF82" s="320"/>
      <c r="BG82" s="238"/>
      <c r="BH82" s="238"/>
      <c r="BI82" s="238"/>
      <c r="BJ82" s="238"/>
      <c r="BK82" s="70">
        <f t="shared" si="2"/>
        <v>128</v>
      </c>
      <c r="BL82" s="92">
        <f t="shared" si="3"/>
        <v>127</v>
      </c>
    </row>
    <row r="83" spans="1:64" ht="18.75">
      <c r="A83" s="363" t="s">
        <v>95</v>
      </c>
      <c r="B83" s="367">
        <v>19</v>
      </c>
      <c r="C83" s="367">
        <v>1</v>
      </c>
      <c r="D83" s="368" t="s">
        <v>96</v>
      </c>
      <c r="E83" s="348">
        <v>186</v>
      </c>
      <c r="F83" s="348">
        <v>3</v>
      </c>
      <c r="G83" s="31" t="s">
        <v>97</v>
      </c>
      <c r="H83" s="32">
        <v>97</v>
      </c>
      <c r="I83" s="32">
        <v>30</v>
      </c>
      <c r="J83" s="32">
        <v>3</v>
      </c>
      <c r="K83" s="33">
        <v>40602</v>
      </c>
      <c r="L83" s="176">
        <v>30</v>
      </c>
      <c r="M83" s="34">
        <v>23</v>
      </c>
      <c r="N83" s="33">
        <v>40603</v>
      </c>
      <c r="O83" s="176">
        <v>30</v>
      </c>
      <c r="P83" s="34">
        <v>23</v>
      </c>
      <c r="Q83" s="35"/>
      <c r="R83" s="176"/>
      <c r="S83" s="34"/>
      <c r="T83" s="36">
        <v>40605</v>
      </c>
      <c r="U83" s="176">
        <v>30</v>
      </c>
      <c r="V83" s="34">
        <v>24</v>
      </c>
      <c r="W83" s="36">
        <v>40606</v>
      </c>
      <c r="X83" s="176">
        <v>30</v>
      </c>
      <c r="Y83" s="34">
        <v>27</v>
      </c>
      <c r="Z83" s="36"/>
      <c r="AA83" s="172"/>
      <c r="AB83" s="103"/>
      <c r="AC83" s="37"/>
      <c r="AD83" s="174"/>
      <c r="AE83" s="45"/>
      <c r="AF83" s="36">
        <v>40609</v>
      </c>
      <c r="AG83" s="174">
        <v>32</v>
      </c>
      <c r="AH83" s="45">
        <v>19</v>
      </c>
      <c r="AI83" s="5">
        <v>40610</v>
      </c>
      <c r="AJ83" s="164">
        <v>32</v>
      </c>
      <c r="AK83" s="135">
        <v>19</v>
      </c>
      <c r="AL83" s="31"/>
      <c r="AM83" s="151" t="s">
        <v>186</v>
      </c>
      <c r="AN83" s="141" t="s">
        <v>186</v>
      </c>
      <c r="AO83" s="31"/>
      <c r="AP83" s="151" t="s">
        <v>186</v>
      </c>
      <c r="AQ83" s="156" t="s">
        <v>186</v>
      </c>
      <c r="AR83" s="31"/>
      <c r="AS83" s="147"/>
      <c r="AT83" s="141"/>
      <c r="AU83" s="31"/>
      <c r="AV83" s="151"/>
      <c r="AW83" s="141"/>
      <c r="AX83" s="203"/>
      <c r="AY83" s="292"/>
      <c r="AZ83" s="292"/>
      <c r="BA83" s="31"/>
      <c r="BB83" s="249"/>
      <c r="BC83" s="225"/>
      <c r="BD83" s="229"/>
      <c r="BE83" s="149"/>
      <c r="BF83" s="128"/>
      <c r="BG83" s="238"/>
      <c r="BH83" s="238"/>
      <c r="BI83" s="238"/>
      <c r="BJ83" s="238"/>
      <c r="BK83" s="70">
        <f t="shared" si="2"/>
        <v>184</v>
      </c>
      <c r="BL83" s="92">
        <f t="shared" si="3"/>
        <v>135</v>
      </c>
    </row>
    <row r="84" spans="1:64" ht="18.75">
      <c r="A84" s="364"/>
      <c r="B84" s="345"/>
      <c r="C84" s="345"/>
      <c r="D84" s="358"/>
      <c r="E84" s="349"/>
      <c r="F84" s="349"/>
      <c r="G84" s="1" t="s">
        <v>98</v>
      </c>
      <c r="H84" s="62">
        <v>108</v>
      </c>
      <c r="I84" s="62">
        <v>20</v>
      </c>
      <c r="J84" s="62">
        <v>5</v>
      </c>
      <c r="K84" s="2">
        <v>40602</v>
      </c>
      <c r="L84" s="162">
        <v>20</v>
      </c>
      <c r="M84" s="9">
        <v>40</v>
      </c>
      <c r="N84" s="2">
        <v>40603</v>
      </c>
      <c r="O84" s="162">
        <v>20</v>
      </c>
      <c r="P84" s="9">
        <v>40</v>
      </c>
      <c r="Q84" s="5">
        <v>40604</v>
      </c>
      <c r="R84" s="162">
        <v>20</v>
      </c>
      <c r="S84" s="27" t="s">
        <v>154</v>
      </c>
      <c r="T84" s="5">
        <v>40605</v>
      </c>
      <c r="U84" s="162">
        <v>20</v>
      </c>
      <c r="V84" s="26">
        <v>17</v>
      </c>
      <c r="W84" s="5">
        <v>40606</v>
      </c>
      <c r="X84" s="162">
        <v>20</v>
      </c>
      <c r="Y84" s="9">
        <v>17</v>
      </c>
      <c r="Z84" s="5"/>
      <c r="AA84" s="161"/>
      <c r="AB84" s="39"/>
      <c r="AC84" s="6"/>
      <c r="AD84" s="162"/>
      <c r="AE84" s="9"/>
      <c r="AF84" s="5">
        <v>40609</v>
      </c>
      <c r="AG84" s="162">
        <v>22</v>
      </c>
      <c r="AH84" s="9">
        <v>10</v>
      </c>
      <c r="AI84" s="5">
        <v>40610</v>
      </c>
      <c r="AJ84" s="164">
        <v>22</v>
      </c>
      <c r="AK84" s="135">
        <v>9</v>
      </c>
      <c r="AL84" s="5">
        <v>40611</v>
      </c>
      <c r="AM84" s="148">
        <v>10</v>
      </c>
      <c r="AN84" s="127">
        <v>9</v>
      </c>
      <c r="AO84" s="5">
        <v>40612</v>
      </c>
      <c r="AP84" s="148">
        <v>10</v>
      </c>
      <c r="AQ84" s="153">
        <v>11</v>
      </c>
      <c r="AR84" s="1"/>
      <c r="AS84" s="148"/>
      <c r="AT84" s="128"/>
      <c r="AU84" s="1"/>
      <c r="AV84" s="149"/>
      <c r="AW84" s="128"/>
      <c r="AX84" s="204"/>
      <c r="AY84" s="267"/>
      <c r="AZ84" s="267"/>
      <c r="BA84" s="1"/>
      <c r="BB84" s="247"/>
      <c r="BC84" s="223"/>
      <c r="BD84" s="230"/>
      <c r="BE84" s="149"/>
      <c r="BF84" s="128"/>
      <c r="BG84" s="238"/>
      <c r="BH84" s="238"/>
      <c r="BI84" s="238"/>
      <c r="BJ84" s="238"/>
      <c r="BK84" s="70">
        <f t="shared" si="2"/>
        <v>164</v>
      </c>
      <c r="BL84" s="92">
        <f t="shared" si="3"/>
        <v>153</v>
      </c>
    </row>
    <row r="85" spans="1:64" ht="20.25" customHeight="1">
      <c r="A85" s="364"/>
      <c r="B85" s="345"/>
      <c r="C85" s="345"/>
      <c r="D85" s="358"/>
      <c r="E85" s="349"/>
      <c r="F85" s="349"/>
      <c r="G85" s="1" t="s">
        <v>99</v>
      </c>
      <c r="H85" s="62">
        <v>48</v>
      </c>
      <c r="I85" s="62">
        <v>10</v>
      </c>
      <c r="J85" s="62">
        <v>4</v>
      </c>
      <c r="K85" s="2">
        <v>40602</v>
      </c>
      <c r="L85" s="162">
        <v>10</v>
      </c>
      <c r="M85" s="9">
        <v>7</v>
      </c>
      <c r="N85" s="2">
        <v>40603</v>
      </c>
      <c r="O85" s="162">
        <v>10</v>
      </c>
      <c r="P85" s="9">
        <v>7</v>
      </c>
      <c r="Q85" s="4"/>
      <c r="R85" s="162"/>
      <c r="S85" s="9"/>
      <c r="T85" s="5">
        <v>40605</v>
      </c>
      <c r="U85" s="162">
        <v>10</v>
      </c>
      <c r="V85" s="9">
        <v>14</v>
      </c>
      <c r="W85" s="5">
        <v>40606</v>
      </c>
      <c r="X85" s="162">
        <v>10</v>
      </c>
      <c r="Y85" s="9">
        <v>15</v>
      </c>
      <c r="Z85" s="4"/>
      <c r="AA85" s="148"/>
      <c r="AB85" s="39"/>
      <c r="AC85" s="6"/>
      <c r="AD85" s="162"/>
      <c r="AE85" s="27"/>
      <c r="AF85" s="5">
        <v>40609</v>
      </c>
      <c r="AG85" s="162" t="s">
        <v>173</v>
      </c>
      <c r="AH85" s="27" t="s">
        <v>173</v>
      </c>
      <c r="AI85" s="5">
        <v>40610</v>
      </c>
      <c r="AJ85" s="164" t="s">
        <v>173</v>
      </c>
      <c r="AK85" s="135" t="s">
        <v>173</v>
      </c>
      <c r="AL85" s="5">
        <v>40611</v>
      </c>
      <c r="AM85" s="148">
        <v>19</v>
      </c>
      <c r="AN85" s="127">
        <v>14</v>
      </c>
      <c r="AO85" s="5">
        <v>40612</v>
      </c>
      <c r="AP85" s="148">
        <v>19</v>
      </c>
      <c r="AQ85" s="153">
        <v>14</v>
      </c>
      <c r="AR85" s="1"/>
      <c r="AS85" s="148"/>
      <c r="AT85" s="128"/>
      <c r="AU85" s="1"/>
      <c r="AV85" s="149"/>
      <c r="AW85" s="128"/>
      <c r="AX85" s="204"/>
      <c r="AY85" s="267"/>
      <c r="AZ85" s="267"/>
      <c r="BA85" s="1"/>
      <c r="BB85" s="247"/>
      <c r="BC85" s="223"/>
      <c r="BD85" s="230"/>
      <c r="BE85" s="149"/>
      <c r="BF85" s="128"/>
      <c r="BG85" s="238"/>
      <c r="BH85" s="238"/>
      <c r="BI85" s="238"/>
      <c r="BJ85" s="238"/>
      <c r="BK85" s="70">
        <f t="shared" si="2"/>
        <v>78</v>
      </c>
      <c r="BL85" s="92">
        <f t="shared" si="3"/>
        <v>71</v>
      </c>
    </row>
    <row r="86" spans="1:64" ht="30">
      <c r="A86" s="364"/>
      <c r="B86" s="58">
        <v>20</v>
      </c>
      <c r="C86" s="58">
        <v>2</v>
      </c>
      <c r="D86" s="7" t="s">
        <v>100</v>
      </c>
      <c r="E86" s="62">
        <v>5</v>
      </c>
      <c r="F86" s="62"/>
      <c r="G86" s="1"/>
      <c r="H86" s="62"/>
      <c r="I86" s="62"/>
      <c r="J86" s="62"/>
      <c r="K86" s="1"/>
      <c r="L86" s="253"/>
      <c r="M86" s="253"/>
      <c r="N86" s="1"/>
      <c r="O86" s="163"/>
      <c r="P86" s="8"/>
      <c r="Q86" s="1"/>
      <c r="R86" s="163"/>
      <c r="S86" s="8"/>
      <c r="T86" s="1"/>
      <c r="U86" s="163"/>
      <c r="V86" s="8"/>
      <c r="W86" s="1"/>
      <c r="X86" s="162"/>
      <c r="Y86" s="9"/>
      <c r="Z86" s="1"/>
      <c r="AA86" s="149"/>
      <c r="AB86" s="39"/>
      <c r="AC86" s="6"/>
      <c r="AD86" s="162"/>
      <c r="AE86" s="9"/>
      <c r="AF86" s="1"/>
      <c r="AG86" s="162"/>
      <c r="AH86" s="9"/>
      <c r="AI86" s="5"/>
      <c r="AJ86" s="162"/>
      <c r="AK86" s="9"/>
      <c r="AL86" s="1"/>
      <c r="AM86" s="149"/>
      <c r="AN86" s="128"/>
      <c r="AO86" s="1"/>
      <c r="AP86" s="149"/>
      <c r="AQ86" s="154"/>
      <c r="AR86" s="1"/>
      <c r="AS86" s="148"/>
      <c r="AT86" s="128"/>
      <c r="AU86" s="1"/>
      <c r="AV86" s="149"/>
      <c r="AW86" s="128"/>
      <c r="AX86" s="204"/>
      <c r="AY86" s="267"/>
      <c r="AZ86" s="267"/>
      <c r="BA86" s="1"/>
      <c r="BB86" s="247"/>
      <c r="BC86" s="223"/>
      <c r="BD86" s="230"/>
      <c r="BE86" s="149"/>
      <c r="BF86" s="128"/>
      <c r="BG86" s="238"/>
      <c r="BH86" s="238"/>
      <c r="BI86" s="238"/>
      <c r="BJ86" s="238"/>
      <c r="BK86" s="70">
        <f t="shared" si="2"/>
        <v>0</v>
      </c>
      <c r="BL86" s="92">
        <f t="shared" si="3"/>
        <v>0</v>
      </c>
    </row>
    <row r="87" spans="1:64" ht="18.75">
      <c r="A87" s="364"/>
      <c r="B87" s="58">
        <v>21</v>
      </c>
      <c r="C87" s="58">
        <v>3</v>
      </c>
      <c r="D87" s="7" t="s">
        <v>101</v>
      </c>
      <c r="E87" s="62">
        <v>8</v>
      </c>
      <c r="F87" s="62"/>
      <c r="G87" s="1"/>
      <c r="H87" s="62"/>
      <c r="I87" s="62"/>
      <c r="J87" s="62"/>
      <c r="K87" s="1"/>
      <c r="L87" s="253"/>
      <c r="M87" s="253"/>
      <c r="N87" s="1"/>
      <c r="O87" s="163"/>
      <c r="P87" s="8"/>
      <c r="Q87" s="1"/>
      <c r="R87" s="163"/>
      <c r="S87" s="8"/>
      <c r="T87" s="1"/>
      <c r="U87" s="163"/>
      <c r="V87" s="8"/>
      <c r="W87" s="1"/>
      <c r="X87" s="162"/>
      <c r="Y87" s="9"/>
      <c r="Z87" s="1"/>
      <c r="AA87" s="149"/>
      <c r="AB87" s="39"/>
      <c r="AC87" s="6"/>
      <c r="AD87" s="163"/>
      <c r="AE87" s="8"/>
      <c r="AF87" s="1"/>
      <c r="AG87" s="163"/>
      <c r="AH87" s="8"/>
      <c r="AI87" s="5"/>
      <c r="AJ87" s="163"/>
      <c r="AK87" s="8"/>
      <c r="AL87" s="1"/>
      <c r="AM87" s="149"/>
      <c r="AN87" s="128"/>
      <c r="AO87" s="1"/>
      <c r="AP87" s="149"/>
      <c r="AQ87" s="154"/>
      <c r="AR87" s="1"/>
      <c r="AS87" s="148"/>
      <c r="AT87" s="128"/>
      <c r="AU87" s="1"/>
      <c r="AV87" s="149"/>
      <c r="AW87" s="128"/>
      <c r="AX87" s="204"/>
      <c r="AY87" s="267"/>
      <c r="AZ87" s="267"/>
      <c r="BA87" s="1"/>
      <c r="BB87" s="247"/>
      <c r="BC87" s="223"/>
      <c r="BD87" s="230"/>
      <c r="BE87" s="149"/>
      <c r="BF87" s="128"/>
      <c r="BG87" s="238"/>
      <c r="BH87" s="238"/>
      <c r="BI87" s="238"/>
      <c r="BJ87" s="238"/>
      <c r="BK87" s="70">
        <f t="shared" si="2"/>
        <v>0</v>
      </c>
      <c r="BL87" s="92">
        <f t="shared" si="3"/>
        <v>0</v>
      </c>
    </row>
    <row r="88" spans="1:64" ht="17.25" customHeight="1">
      <c r="A88" s="364"/>
      <c r="B88" s="345">
        <v>22</v>
      </c>
      <c r="C88" s="345">
        <v>4</v>
      </c>
      <c r="D88" s="358" t="s">
        <v>102</v>
      </c>
      <c r="E88" s="349">
        <v>278</v>
      </c>
      <c r="F88" s="349">
        <v>5</v>
      </c>
      <c r="G88" s="1" t="s">
        <v>103</v>
      </c>
      <c r="H88" s="62">
        <v>51</v>
      </c>
      <c r="I88" s="62">
        <v>20</v>
      </c>
      <c r="J88" s="62">
        <v>3</v>
      </c>
      <c r="K88" s="2">
        <v>40602</v>
      </c>
      <c r="L88" s="162">
        <v>20</v>
      </c>
      <c r="M88" s="9">
        <v>4</v>
      </c>
      <c r="N88" s="2">
        <v>40603</v>
      </c>
      <c r="O88" s="162">
        <v>20</v>
      </c>
      <c r="P88" s="9">
        <v>9</v>
      </c>
      <c r="Q88" s="2">
        <v>40604</v>
      </c>
      <c r="R88" s="162">
        <v>20</v>
      </c>
      <c r="S88" s="26" t="s">
        <v>154</v>
      </c>
      <c r="T88" s="2">
        <v>40605</v>
      </c>
      <c r="U88" s="162">
        <v>20</v>
      </c>
      <c r="V88" s="26" t="s">
        <v>154</v>
      </c>
      <c r="W88" s="2">
        <v>40606</v>
      </c>
      <c r="X88" s="162">
        <v>20</v>
      </c>
      <c r="Y88" s="26">
        <v>5</v>
      </c>
      <c r="Z88" s="5">
        <v>40607</v>
      </c>
      <c r="AA88" s="162">
        <v>20</v>
      </c>
      <c r="AB88" s="9">
        <v>2</v>
      </c>
      <c r="AC88" s="6"/>
      <c r="AD88" s="163"/>
      <c r="AE88" s="8"/>
      <c r="AF88" s="1"/>
      <c r="AG88" s="163" t="s">
        <v>174</v>
      </c>
      <c r="AH88" s="8" t="s">
        <v>174</v>
      </c>
      <c r="AI88" s="5">
        <v>40610</v>
      </c>
      <c r="AJ88" s="164">
        <v>15</v>
      </c>
      <c r="AK88" s="135">
        <v>20</v>
      </c>
      <c r="AL88" s="1"/>
      <c r="AM88" s="149">
        <v>15</v>
      </c>
      <c r="AN88" s="128">
        <v>6</v>
      </c>
      <c r="AO88" s="1"/>
      <c r="AP88" s="180" t="s">
        <v>176</v>
      </c>
      <c r="AQ88" s="154" t="s">
        <v>176</v>
      </c>
      <c r="AR88" s="1"/>
      <c r="AS88" s="148"/>
      <c r="AT88" s="128"/>
      <c r="AU88" s="1"/>
      <c r="AV88" s="149"/>
      <c r="AW88" s="128"/>
      <c r="AX88" s="204"/>
      <c r="AY88" s="267"/>
      <c r="AZ88" s="267"/>
      <c r="BA88" s="1"/>
      <c r="BB88" s="247"/>
      <c r="BC88" s="223"/>
      <c r="BD88" s="230"/>
      <c r="BE88" s="149"/>
      <c r="BF88" s="128"/>
      <c r="BG88" s="238"/>
      <c r="BH88" s="238"/>
      <c r="BI88" s="238"/>
      <c r="BJ88" s="238"/>
      <c r="BK88" s="70">
        <f t="shared" si="2"/>
        <v>150</v>
      </c>
      <c r="BL88" s="92">
        <f t="shared" si="3"/>
        <v>46</v>
      </c>
    </row>
    <row r="89" spans="1:64" ht="18.75">
      <c r="A89" s="364"/>
      <c r="B89" s="345"/>
      <c r="C89" s="345"/>
      <c r="D89" s="358"/>
      <c r="E89" s="349"/>
      <c r="F89" s="349"/>
      <c r="G89" s="1" t="s">
        <v>104</v>
      </c>
      <c r="H89" s="62">
        <v>65</v>
      </c>
      <c r="I89" s="62">
        <v>12</v>
      </c>
      <c r="J89" s="62">
        <v>5</v>
      </c>
      <c r="K89" s="2">
        <v>40602</v>
      </c>
      <c r="L89" s="162">
        <v>12</v>
      </c>
      <c r="M89" s="9">
        <v>3</v>
      </c>
      <c r="N89" s="2">
        <v>40603</v>
      </c>
      <c r="O89" s="162">
        <v>12</v>
      </c>
      <c r="P89" s="9">
        <v>2</v>
      </c>
      <c r="Q89" s="5">
        <v>40604</v>
      </c>
      <c r="R89" s="162">
        <v>12</v>
      </c>
      <c r="S89" s="26">
        <v>0</v>
      </c>
      <c r="T89" s="5">
        <v>40605</v>
      </c>
      <c r="U89" s="162">
        <v>12</v>
      </c>
      <c r="V89" s="26">
        <v>0</v>
      </c>
      <c r="W89" s="5">
        <v>40606</v>
      </c>
      <c r="X89" s="162">
        <v>12</v>
      </c>
      <c r="Y89" s="26">
        <v>11</v>
      </c>
      <c r="Z89" s="5">
        <v>40607</v>
      </c>
      <c r="AA89" s="162">
        <v>12</v>
      </c>
      <c r="AB89" s="9">
        <v>12</v>
      </c>
      <c r="AC89" s="6"/>
      <c r="AD89" s="162"/>
      <c r="AE89" s="26"/>
      <c r="AF89" s="5">
        <v>40609</v>
      </c>
      <c r="AG89" s="162">
        <v>12</v>
      </c>
      <c r="AH89" s="26">
        <v>11</v>
      </c>
      <c r="AI89" s="5">
        <v>40610</v>
      </c>
      <c r="AJ89" s="164">
        <v>12</v>
      </c>
      <c r="AK89" s="135">
        <v>11</v>
      </c>
      <c r="AL89" s="5">
        <v>40611</v>
      </c>
      <c r="AM89" s="148">
        <v>12</v>
      </c>
      <c r="AN89" s="127">
        <v>11</v>
      </c>
      <c r="AO89" s="5">
        <v>11</v>
      </c>
      <c r="AP89" s="148">
        <v>12</v>
      </c>
      <c r="AQ89" s="153">
        <v>11</v>
      </c>
      <c r="AR89" s="1"/>
      <c r="AS89" s="148"/>
      <c r="AT89" s="128"/>
      <c r="AU89" s="1"/>
      <c r="AV89" s="149"/>
      <c r="AW89" s="128"/>
      <c r="AX89" s="204"/>
      <c r="AY89" s="267"/>
      <c r="AZ89" s="267"/>
      <c r="BA89" s="1"/>
      <c r="BB89" s="247"/>
      <c r="BC89" s="223"/>
      <c r="BD89" s="230"/>
      <c r="BE89" s="149"/>
      <c r="BF89" s="128"/>
      <c r="BG89" s="238"/>
      <c r="BH89" s="238"/>
      <c r="BI89" s="238"/>
      <c r="BJ89" s="238"/>
      <c r="BK89" s="70">
        <f t="shared" si="2"/>
        <v>120</v>
      </c>
      <c r="BL89" s="92">
        <f t="shared" si="3"/>
        <v>72</v>
      </c>
    </row>
    <row r="90" spans="1:64" ht="18.75">
      <c r="A90" s="364"/>
      <c r="B90" s="345"/>
      <c r="C90" s="345"/>
      <c r="D90" s="358"/>
      <c r="E90" s="349"/>
      <c r="F90" s="349"/>
      <c r="G90" s="1" t="s">
        <v>105</v>
      </c>
      <c r="H90" s="62">
        <v>86</v>
      </c>
      <c r="I90" s="62">
        <v>24</v>
      </c>
      <c r="J90" s="62">
        <v>4</v>
      </c>
      <c r="K90" s="2">
        <v>40602</v>
      </c>
      <c r="L90" s="162">
        <v>24</v>
      </c>
      <c r="M90" s="9">
        <v>24</v>
      </c>
      <c r="N90" s="2">
        <v>40603</v>
      </c>
      <c r="O90" s="162">
        <v>24</v>
      </c>
      <c r="P90" s="9">
        <v>24</v>
      </c>
      <c r="Q90" s="2">
        <v>40604</v>
      </c>
      <c r="R90" s="162">
        <v>24</v>
      </c>
      <c r="S90" s="26">
        <v>18</v>
      </c>
      <c r="T90" s="2">
        <v>40605</v>
      </c>
      <c r="U90" s="162">
        <v>24</v>
      </c>
      <c r="V90" s="26">
        <v>19</v>
      </c>
      <c r="W90" s="2">
        <v>40606</v>
      </c>
      <c r="X90" s="162">
        <v>24</v>
      </c>
      <c r="Y90" s="26">
        <v>15</v>
      </c>
      <c r="Z90" s="5">
        <v>40607</v>
      </c>
      <c r="AA90" s="162">
        <v>24</v>
      </c>
      <c r="AB90" s="9">
        <v>18</v>
      </c>
      <c r="AC90" s="6"/>
      <c r="AD90" s="162"/>
      <c r="AE90" s="26"/>
      <c r="AF90" s="2">
        <v>40609</v>
      </c>
      <c r="AG90" s="162">
        <v>17</v>
      </c>
      <c r="AH90" s="26">
        <v>6</v>
      </c>
      <c r="AI90" s="5">
        <v>40610</v>
      </c>
      <c r="AJ90" s="164">
        <v>17</v>
      </c>
      <c r="AK90" s="135">
        <v>6</v>
      </c>
      <c r="AL90" s="4"/>
      <c r="AM90" s="148">
        <v>17</v>
      </c>
      <c r="AN90" s="127">
        <v>6</v>
      </c>
      <c r="AO90" s="1"/>
      <c r="AP90" s="149">
        <v>17</v>
      </c>
      <c r="AQ90" s="154">
        <v>6</v>
      </c>
      <c r="AR90" s="1"/>
      <c r="AS90" s="148"/>
      <c r="AT90" s="128"/>
      <c r="AU90" s="1"/>
      <c r="AV90" s="149"/>
      <c r="AW90" s="128"/>
      <c r="AX90" s="204"/>
      <c r="AY90" s="267"/>
      <c r="AZ90" s="267"/>
      <c r="BA90" s="1"/>
      <c r="BB90" s="247"/>
      <c r="BC90" s="223"/>
      <c r="BD90" s="230"/>
      <c r="BE90" s="149"/>
      <c r="BF90" s="128"/>
      <c r="BG90" s="238"/>
      <c r="BH90" s="238"/>
      <c r="BI90" s="238"/>
      <c r="BJ90" s="238"/>
      <c r="BK90" s="70">
        <f t="shared" si="2"/>
        <v>212</v>
      </c>
      <c r="BL90" s="92">
        <f t="shared" si="3"/>
        <v>142</v>
      </c>
    </row>
    <row r="91" spans="1:64" ht="18.75">
      <c r="A91" s="364"/>
      <c r="B91" s="345"/>
      <c r="C91" s="345"/>
      <c r="D91" s="358"/>
      <c r="E91" s="349"/>
      <c r="F91" s="349"/>
      <c r="G91" s="1" t="s">
        <v>106</v>
      </c>
      <c r="H91" s="62">
        <v>50</v>
      </c>
      <c r="I91" s="62">
        <v>12</v>
      </c>
      <c r="J91" s="62">
        <v>4</v>
      </c>
      <c r="K91" s="2">
        <v>40602</v>
      </c>
      <c r="L91" s="162">
        <v>12</v>
      </c>
      <c r="M91" s="9">
        <v>6</v>
      </c>
      <c r="N91" s="2">
        <v>40603</v>
      </c>
      <c r="O91" s="162">
        <v>12</v>
      </c>
      <c r="P91" s="9">
        <v>7</v>
      </c>
      <c r="Q91" s="2">
        <v>40604</v>
      </c>
      <c r="R91" s="162">
        <v>12</v>
      </c>
      <c r="S91" s="26">
        <v>0</v>
      </c>
      <c r="T91" s="2">
        <v>40605</v>
      </c>
      <c r="U91" s="162">
        <v>12</v>
      </c>
      <c r="V91" s="26">
        <v>0</v>
      </c>
      <c r="W91" s="2">
        <v>40606</v>
      </c>
      <c r="X91" s="162">
        <v>12</v>
      </c>
      <c r="Y91" s="26">
        <v>10</v>
      </c>
      <c r="Z91" s="5">
        <v>40607</v>
      </c>
      <c r="AA91" s="162">
        <v>12</v>
      </c>
      <c r="AB91" s="9">
        <v>10</v>
      </c>
      <c r="AC91" s="6"/>
      <c r="AD91" s="162"/>
      <c r="AE91" s="26"/>
      <c r="AF91" s="2">
        <v>40609</v>
      </c>
      <c r="AG91" s="162">
        <v>12</v>
      </c>
      <c r="AH91" s="26">
        <v>16</v>
      </c>
      <c r="AI91" s="5">
        <v>40610</v>
      </c>
      <c r="AJ91" s="164">
        <v>12</v>
      </c>
      <c r="AK91" s="135">
        <v>18</v>
      </c>
      <c r="AL91" s="1"/>
      <c r="AM91" s="149">
        <v>8</v>
      </c>
      <c r="AN91" s="128">
        <v>4</v>
      </c>
      <c r="AO91" s="1"/>
      <c r="AP91" s="149">
        <v>8</v>
      </c>
      <c r="AQ91" s="154">
        <v>4</v>
      </c>
      <c r="AR91" s="1"/>
      <c r="AS91" s="148"/>
      <c r="AT91" s="128"/>
      <c r="AU91" s="1"/>
      <c r="AV91" s="149"/>
      <c r="AW91" s="128"/>
      <c r="AX91" s="204"/>
      <c r="AY91" s="267"/>
      <c r="AZ91" s="267"/>
      <c r="BA91" s="1"/>
      <c r="BB91" s="247"/>
      <c r="BC91" s="223"/>
      <c r="BD91" s="230"/>
      <c r="BE91" s="149"/>
      <c r="BF91" s="128"/>
      <c r="BG91" s="238"/>
      <c r="BH91" s="238"/>
      <c r="BI91" s="238"/>
      <c r="BJ91" s="238"/>
      <c r="BK91" s="70">
        <f t="shared" si="2"/>
        <v>112</v>
      </c>
      <c r="BL91" s="92">
        <f t="shared" si="3"/>
        <v>75</v>
      </c>
    </row>
    <row r="92" spans="1:64" ht="18.75" customHeight="1">
      <c r="A92" s="364"/>
      <c r="B92" s="345"/>
      <c r="C92" s="345"/>
      <c r="D92" s="358"/>
      <c r="E92" s="349"/>
      <c r="F92" s="349"/>
      <c r="G92" s="1" t="s">
        <v>107</v>
      </c>
      <c r="H92" s="62">
        <v>12</v>
      </c>
      <c r="I92" s="62">
        <v>8</v>
      </c>
      <c r="J92" s="62">
        <v>2</v>
      </c>
      <c r="K92" s="2">
        <v>40602</v>
      </c>
      <c r="L92" s="162">
        <v>8</v>
      </c>
      <c r="M92" s="9">
        <v>6</v>
      </c>
      <c r="N92" s="2">
        <v>40603</v>
      </c>
      <c r="O92" s="162">
        <v>8</v>
      </c>
      <c r="P92" s="9">
        <v>6</v>
      </c>
      <c r="Q92" s="2">
        <v>40604</v>
      </c>
      <c r="R92" s="162">
        <v>8</v>
      </c>
      <c r="S92" s="26">
        <v>3</v>
      </c>
      <c r="T92" s="2">
        <v>40605</v>
      </c>
      <c r="U92" s="162">
        <v>8</v>
      </c>
      <c r="V92" s="26">
        <v>3</v>
      </c>
      <c r="W92" s="10"/>
      <c r="X92" s="164" t="s">
        <v>167</v>
      </c>
      <c r="Y92" s="26" t="s">
        <v>167</v>
      </c>
      <c r="Z92" s="104"/>
      <c r="AA92" s="164"/>
      <c r="AB92" s="26"/>
      <c r="AC92" s="6"/>
      <c r="AD92" s="162"/>
      <c r="AE92" s="26"/>
      <c r="AF92" s="1"/>
      <c r="AG92" s="162" t="s">
        <v>175</v>
      </c>
      <c r="AH92" s="26" t="s">
        <v>175</v>
      </c>
      <c r="AI92" s="5"/>
      <c r="AJ92" s="164" t="s">
        <v>175</v>
      </c>
      <c r="AK92" s="135" t="s">
        <v>175</v>
      </c>
      <c r="AL92" s="1"/>
      <c r="AM92" s="149" t="s">
        <v>176</v>
      </c>
      <c r="AN92" s="128" t="s">
        <v>176</v>
      </c>
      <c r="AO92" s="1"/>
      <c r="AP92" s="180" t="s">
        <v>176</v>
      </c>
      <c r="AQ92" s="154" t="s">
        <v>176</v>
      </c>
      <c r="AR92" s="1"/>
      <c r="AS92" s="148"/>
      <c r="AT92" s="128"/>
      <c r="AU92" s="1"/>
      <c r="AV92" s="149"/>
      <c r="AW92" s="128"/>
      <c r="AX92" s="204"/>
      <c r="AY92" s="267"/>
      <c r="AZ92" s="267"/>
      <c r="BA92" s="1"/>
      <c r="BB92" s="247"/>
      <c r="BC92" s="223"/>
      <c r="BD92" s="230"/>
      <c r="BE92" s="149"/>
      <c r="BF92" s="128"/>
      <c r="BG92" s="238"/>
      <c r="BH92" s="238"/>
      <c r="BI92" s="238"/>
      <c r="BJ92" s="238"/>
      <c r="BK92" s="70">
        <f t="shared" si="2"/>
        <v>32</v>
      </c>
      <c r="BL92" s="92">
        <f t="shared" si="3"/>
        <v>18</v>
      </c>
    </row>
    <row r="93" spans="1:64" ht="18.75">
      <c r="A93" s="364"/>
      <c r="B93" s="345">
        <v>23</v>
      </c>
      <c r="C93" s="345">
        <v>5</v>
      </c>
      <c r="D93" s="358" t="s">
        <v>108</v>
      </c>
      <c r="E93" s="349">
        <v>257</v>
      </c>
      <c r="F93" s="349">
        <v>3</v>
      </c>
      <c r="G93" s="1" t="s">
        <v>109</v>
      </c>
      <c r="H93" s="62">
        <v>74</v>
      </c>
      <c r="I93" s="62">
        <v>24</v>
      </c>
      <c r="J93" s="62">
        <v>3</v>
      </c>
      <c r="K93" s="1"/>
      <c r="L93" s="253"/>
      <c r="M93" s="253"/>
      <c r="N93" s="1"/>
      <c r="O93" s="163"/>
      <c r="P93" s="8"/>
      <c r="Q93" s="1"/>
      <c r="R93" s="163"/>
      <c r="S93" s="8"/>
      <c r="T93" s="2">
        <v>40605</v>
      </c>
      <c r="U93" s="163">
        <v>24</v>
      </c>
      <c r="V93" s="8">
        <v>21</v>
      </c>
      <c r="W93" s="2">
        <v>40606</v>
      </c>
      <c r="X93" s="163">
        <v>24</v>
      </c>
      <c r="Y93" s="9">
        <v>20</v>
      </c>
      <c r="Z93" s="1"/>
      <c r="AA93" s="149"/>
      <c r="AB93" s="39"/>
      <c r="AC93" s="6"/>
      <c r="AD93" s="162"/>
      <c r="AE93" s="26"/>
      <c r="AF93" s="5">
        <v>40609</v>
      </c>
      <c r="AG93" s="162">
        <v>25</v>
      </c>
      <c r="AH93" s="26">
        <v>11</v>
      </c>
      <c r="AI93" s="5">
        <v>40610</v>
      </c>
      <c r="AJ93" s="164">
        <v>25</v>
      </c>
      <c r="AK93" s="26">
        <v>13</v>
      </c>
      <c r="AL93" s="5">
        <v>40611</v>
      </c>
      <c r="AM93" s="148">
        <v>24</v>
      </c>
      <c r="AN93" s="127">
        <v>16</v>
      </c>
      <c r="AO93" s="5">
        <v>40612</v>
      </c>
      <c r="AP93" s="148">
        <v>24</v>
      </c>
      <c r="AQ93" s="153">
        <v>18</v>
      </c>
      <c r="AR93" s="1"/>
      <c r="AS93" s="148"/>
      <c r="AT93" s="128"/>
      <c r="AU93" s="1"/>
      <c r="AV93" s="149"/>
      <c r="AW93" s="128"/>
      <c r="AX93" s="204"/>
      <c r="AY93" s="267"/>
      <c r="AZ93" s="267"/>
      <c r="BA93" s="1"/>
      <c r="BB93" s="247"/>
      <c r="BC93" s="223"/>
      <c r="BD93" s="230"/>
      <c r="BE93" s="149"/>
      <c r="BF93" s="128"/>
      <c r="BG93" s="238"/>
      <c r="BH93" s="238"/>
      <c r="BI93" s="238"/>
      <c r="BJ93" s="238"/>
      <c r="BK93" s="70">
        <f t="shared" si="2"/>
        <v>146</v>
      </c>
      <c r="BL93" s="92">
        <f t="shared" si="3"/>
        <v>99</v>
      </c>
    </row>
    <row r="94" spans="1:64" ht="18.75">
      <c r="A94" s="364"/>
      <c r="B94" s="345"/>
      <c r="C94" s="345"/>
      <c r="D94" s="358"/>
      <c r="E94" s="349"/>
      <c r="F94" s="349"/>
      <c r="G94" s="1" t="s">
        <v>110</v>
      </c>
      <c r="H94" s="62">
        <v>41</v>
      </c>
      <c r="I94" s="62">
        <v>20</v>
      </c>
      <c r="J94" s="62">
        <v>2</v>
      </c>
      <c r="K94" s="1"/>
      <c r="L94" s="253"/>
      <c r="M94" s="253"/>
      <c r="N94" s="1"/>
      <c r="O94" s="163"/>
      <c r="P94" s="8"/>
      <c r="Q94" s="1"/>
      <c r="R94" s="163"/>
      <c r="S94" s="8"/>
      <c r="T94" s="2">
        <v>40605</v>
      </c>
      <c r="U94" s="163">
        <v>20</v>
      </c>
      <c r="V94" s="8">
        <v>16</v>
      </c>
      <c r="W94" s="2">
        <v>40606</v>
      </c>
      <c r="X94" s="163">
        <v>20</v>
      </c>
      <c r="Y94" s="9">
        <v>20</v>
      </c>
      <c r="Z94" s="1"/>
      <c r="AA94" s="149"/>
      <c r="AB94" s="39"/>
      <c r="AC94" s="6"/>
      <c r="AD94" s="163"/>
      <c r="AE94" s="8"/>
      <c r="AF94" s="5">
        <v>40609</v>
      </c>
      <c r="AG94" s="163">
        <v>21</v>
      </c>
      <c r="AH94" s="8">
        <v>17</v>
      </c>
      <c r="AI94" s="5">
        <v>40610</v>
      </c>
      <c r="AJ94" s="164">
        <v>21</v>
      </c>
      <c r="AK94" s="26">
        <v>20</v>
      </c>
      <c r="AL94" s="1"/>
      <c r="AM94" s="149" t="s">
        <v>176</v>
      </c>
      <c r="AN94" s="128" t="s">
        <v>176</v>
      </c>
      <c r="AO94" s="1"/>
      <c r="AP94" s="149" t="s">
        <v>176</v>
      </c>
      <c r="AQ94" s="154" t="s">
        <v>176</v>
      </c>
      <c r="AR94" s="1"/>
      <c r="AS94" s="148"/>
      <c r="AT94" s="128"/>
      <c r="AU94" s="1"/>
      <c r="AV94" s="149"/>
      <c r="AW94" s="128"/>
      <c r="AX94" s="204"/>
      <c r="AY94" s="267"/>
      <c r="AZ94" s="267"/>
      <c r="BA94" s="1"/>
      <c r="BB94" s="247"/>
      <c r="BC94" s="223"/>
      <c r="BD94" s="230"/>
      <c r="BE94" s="149"/>
      <c r="BF94" s="128"/>
      <c r="BG94" s="238"/>
      <c r="BH94" s="238"/>
      <c r="BI94" s="238"/>
      <c r="BJ94" s="238"/>
      <c r="BK94" s="70">
        <f t="shared" si="2"/>
        <v>82</v>
      </c>
      <c r="BL94" s="92">
        <f t="shared" si="3"/>
        <v>73</v>
      </c>
    </row>
    <row r="95" spans="1:64" ht="18.75">
      <c r="A95" s="364"/>
      <c r="B95" s="345"/>
      <c r="C95" s="345"/>
      <c r="D95" s="358"/>
      <c r="E95" s="349"/>
      <c r="F95" s="349"/>
      <c r="G95" s="1" t="s">
        <v>111</v>
      </c>
      <c r="H95" s="62">
        <v>36</v>
      </c>
      <c r="I95" s="62">
        <v>14</v>
      </c>
      <c r="J95" s="62">
        <v>3</v>
      </c>
      <c r="K95" s="1"/>
      <c r="L95" s="253"/>
      <c r="M95" s="253"/>
      <c r="N95" s="1"/>
      <c r="O95" s="163"/>
      <c r="P95" s="8"/>
      <c r="Q95" s="1"/>
      <c r="R95" s="163"/>
      <c r="S95" s="8"/>
      <c r="T95" s="2">
        <v>40605</v>
      </c>
      <c r="U95" s="163">
        <v>14</v>
      </c>
      <c r="V95" s="8">
        <v>13</v>
      </c>
      <c r="W95" s="2">
        <v>40606</v>
      </c>
      <c r="X95" s="163">
        <v>14</v>
      </c>
      <c r="Y95" s="9">
        <v>13</v>
      </c>
      <c r="Z95" s="1"/>
      <c r="AA95" s="149"/>
      <c r="AB95" s="39"/>
      <c r="AC95" s="6"/>
      <c r="AD95" s="163"/>
      <c r="AE95" s="8"/>
      <c r="AF95" s="5">
        <v>40609</v>
      </c>
      <c r="AG95" s="163">
        <v>12</v>
      </c>
      <c r="AH95" s="8">
        <v>8</v>
      </c>
      <c r="AI95" s="5">
        <v>40610</v>
      </c>
      <c r="AJ95" s="164">
        <v>12</v>
      </c>
      <c r="AK95" s="26">
        <v>9</v>
      </c>
      <c r="AL95" s="5">
        <v>40611</v>
      </c>
      <c r="AM95" s="148">
        <v>12</v>
      </c>
      <c r="AN95" s="127">
        <v>9</v>
      </c>
      <c r="AO95" s="5">
        <v>40612</v>
      </c>
      <c r="AP95" s="148">
        <v>12</v>
      </c>
      <c r="AQ95" s="153">
        <v>8</v>
      </c>
      <c r="AR95" s="1"/>
      <c r="AS95" s="148"/>
      <c r="AT95" s="128"/>
      <c r="AU95" s="1"/>
      <c r="AV95" s="149"/>
      <c r="AW95" s="128"/>
      <c r="AX95" s="204"/>
      <c r="AY95" s="267"/>
      <c r="AZ95" s="267"/>
      <c r="BA95" s="1"/>
      <c r="BB95" s="247"/>
      <c r="BC95" s="223"/>
      <c r="BD95" s="230"/>
      <c r="BE95" s="149"/>
      <c r="BF95" s="128"/>
      <c r="BG95" s="238"/>
      <c r="BH95" s="238"/>
      <c r="BI95" s="238"/>
      <c r="BJ95" s="238"/>
      <c r="BK95" s="70">
        <f t="shared" si="2"/>
        <v>76</v>
      </c>
      <c r="BL95" s="92">
        <f t="shared" si="3"/>
        <v>60</v>
      </c>
    </row>
    <row r="96" spans="1:64" ht="17.25" customHeight="1">
      <c r="A96" s="364"/>
      <c r="B96" s="345"/>
      <c r="C96" s="345"/>
      <c r="D96" s="358"/>
      <c r="E96" s="349"/>
      <c r="F96" s="349"/>
      <c r="G96" s="1" t="s">
        <v>112</v>
      </c>
      <c r="H96" s="62">
        <v>40</v>
      </c>
      <c r="I96" s="62">
        <v>40</v>
      </c>
      <c r="J96" s="62">
        <v>1</v>
      </c>
      <c r="K96" s="1"/>
      <c r="L96" s="253"/>
      <c r="M96" s="253"/>
      <c r="N96" s="1"/>
      <c r="O96" s="163"/>
      <c r="P96" s="8"/>
      <c r="Q96" s="1"/>
      <c r="R96" s="163"/>
      <c r="S96" s="8"/>
      <c r="T96" s="2">
        <v>40605</v>
      </c>
      <c r="U96" s="163">
        <v>40</v>
      </c>
      <c r="V96" s="8">
        <v>34</v>
      </c>
      <c r="W96" s="2">
        <v>40606</v>
      </c>
      <c r="X96" s="163">
        <v>40</v>
      </c>
      <c r="Y96" s="9">
        <v>39</v>
      </c>
      <c r="Z96" s="1"/>
      <c r="AA96" s="149"/>
      <c r="AB96" s="39"/>
      <c r="AC96" s="6"/>
      <c r="AD96" s="163"/>
      <c r="AE96" s="8"/>
      <c r="AF96" s="1"/>
      <c r="AG96" s="163" t="s">
        <v>176</v>
      </c>
      <c r="AH96" s="8" t="s">
        <v>176</v>
      </c>
      <c r="AI96" s="5"/>
      <c r="AJ96" s="164" t="s">
        <v>176</v>
      </c>
      <c r="AK96" s="135" t="s">
        <v>176</v>
      </c>
      <c r="AL96" s="1"/>
      <c r="AM96" s="149" t="s">
        <v>176</v>
      </c>
      <c r="AN96" s="128" t="s">
        <v>176</v>
      </c>
      <c r="AO96" s="1"/>
      <c r="AP96" s="149" t="s">
        <v>176</v>
      </c>
      <c r="AQ96" s="154"/>
      <c r="AR96" s="1"/>
      <c r="AS96" s="148"/>
      <c r="AT96" s="128"/>
      <c r="AU96" s="1"/>
      <c r="AV96" s="149"/>
      <c r="AW96" s="128"/>
      <c r="AX96" s="204"/>
      <c r="AY96" s="267"/>
      <c r="AZ96" s="267"/>
      <c r="BA96" s="1"/>
      <c r="BB96" s="247"/>
      <c r="BC96" s="223"/>
      <c r="BD96" s="230"/>
      <c r="BE96" s="149"/>
      <c r="BF96" s="128"/>
      <c r="BG96" s="238"/>
      <c r="BH96" s="238"/>
      <c r="BI96" s="238"/>
      <c r="BJ96" s="238"/>
      <c r="BK96" s="70">
        <f t="shared" si="2"/>
        <v>80</v>
      </c>
      <c r="BL96" s="92">
        <f t="shared" si="3"/>
        <v>73</v>
      </c>
    </row>
    <row r="97" spans="1:64" ht="18.75">
      <c r="A97" s="364"/>
      <c r="B97" s="345"/>
      <c r="C97" s="345"/>
      <c r="D97" s="358"/>
      <c r="E97" s="349"/>
      <c r="F97" s="349"/>
      <c r="G97" s="1" t="s">
        <v>113</v>
      </c>
      <c r="H97" s="62">
        <v>42</v>
      </c>
      <c r="I97" s="62">
        <v>14</v>
      </c>
      <c r="J97" s="62">
        <v>3</v>
      </c>
      <c r="K97" s="1"/>
      <c r="L97" s="253"/>
      <c r="M97" s="253"/>
      <c r="N97" s="1"/>
      <c r="O97" s="163"/>
      <c r="P97" s="8"/>
      <c r="Q97" s="1"/>
      <c r="R97" s="163"/>
      <c r="S97" s="8"/>
      <c r="T97" s="2">
        <v>40605</v>
      </c>
      <c r="U97" s="163">
        <v>14</v>
      </c>
      <c r="V97" s="8">
        <v>8</v>
      </c>
      <c r="W97" s="2">
        <v>40606</v>
      </c>
      <c r="X97" s="163">
        <v>14</v>
      </c>
      <c r="Y97" s="9">
        <v>9</v>
      </c>
      <c r="Z97" s="1"/>
      <c r="AA97" s="149"/>
      <c r="AB97" s="39"/>
      <c r="AC97" s="6"/>
      <c r="AD97" s="163"/>
      <c r="AE97" s="8"/>
      <c r="AF97" s="5">
        <v>40609</v>
      </c>
      <c r="AG97" s="163">
        <v>14</v>
      </c>
      <c r="AH97" s="8">
        <v>2</v>
      </c>
      <c r="AI97" s="5">
        <v>40610</v>
      </c>
      <c r="AJ97" s="164">
        <v>14</v>
      </c>
      <c r="AK97" s="26">
        <v>3</v>
      </c>
      <c r="AL97" s="5">
        <v>40611</v>
      </c>
      <c r="AM97" s="148">
        <v>14</v>
      </c>
      <c r="AN97" s="127">
        <v>4</v>
      </c>
      <c r="AO97" s="5">
        <v>40612</v>
      </c>
      <c r="AP97" s="148">
        <v>14</v>
      </c>
      <c r="AQ97" s="153">
        <v>5</v>
      </c>
      <c r="AR97" s="1"/>
      <c r="AS97" s="148"/>
      <c r="AT97" s="128"/>
      <c r="AU97" s="1"/>
      <c r="AV97" s="149"/>
      <c r="AW97" s="128"/>
      <c r="AX97" s="204"/>
      <c r="AY97" s="267"/>
      <c r="AZ97" s="267"/>
      <c r="BA97" s="1"/>
      <c r="BB97" s="247"/>
      <c r="BC97" s="223"/>
      <c r="BD97" s="230"/>
      <c r="BE97" s="149"/>
      <c r="BF97" s="128"/>
      <c r="BG97" s="238"/>
      <c r="BH97" s="238"/>
      <c r="BI97" s="238"/>
      <c r="BJ97" s="238"/>
      <c r="BK97" s="70">
        <f t="shared" si="2"/>
        <v>84</v>
      </c>
      <c r="BL97" s="92">
        <f t="shared" si="3"/>
        <v>31</v>
      </c>
    </row>
    <row r="98" spans="1:64" ht="19.5" thickBot="1">
      <c r="A98" s="364"/>
      <c r="B98" s="345">
        <v>24</v>
      </c>
      <c r="C98" s="345">
        <v>6</v>
      </c>
      <c r="D98" s="358" t="s">
        <v>114</v>
      </c>
      <c r="E98" s="349">
        <v>417</v>
      </c>
      <c r="F98" s="349">
        <v>6</v>
      </c>
      <c r="G98" s="1" t="s">
        <v>115</v>
      </c>
      <c r="H98" s="62">
        <v>37</v>
      </c>
      <c r="I98" s="62">
        <v>20</v>
      </c>
      <c r="J98" s="62">
        <v>2</v>
      </c>
      <c r="K98" s="1"/>
      <c r="L98" s="253"/>
      <c r="M98" s="253"/>
      <c r="N98" s="1"/>
      <c r="O98" s="163"/>
      <c r="P98" s="8"/>
      <c r="Q98" s="2">
        <v>40604</v>
      </c>
      <c r="R98" s="163">
        <v>20</v>
      </c>
      <c r="S98" s="8">
        <v>14</v>
      </c>
      <c r="T98" s="2">
        <v>40605</v>
      </c>
      <c r="U98" s="163">
        <v>20</v>
      </c>
      <c r="V98" s="8">
        <v>14</v>
      </c>
      <c r="W98" s="2">
        <v>40606</v>
      </c>
      <c r="X98" s="163">
        <v>20</v>
      </c>
      <c r="Y98" s="9">
        <v>10</v>
      </c>
      <c r="Z98" s="5">
        <v>40607</v>
      </c>
      <c r="AA98" s="163">
        <v>20</v>
      </c>
      <c r="AB98" s="9">
        <v>14</v>
      </c>
      <c r="AC98" s="6"/>
      <c r="AD98" s="163"/>
      <c r="AE98" s="8"/>
      <c r="AF98" s="1"/>
      <c r="AG98" s="163">
        <v>7</v>
      </c>
      <c r="AH98" s="8">
        <v>3</v>
      </c>
      <c r="AI98" s="5"/>
      <c r="AJ98" s="165" t="s">
        <v>175</v>
      </c>
      <c r="AK98" s="137" t="s">
        <v>175</v>
      </c>
      <c r="AL98" s="1"/>
      <c r="AM98" s="149" t="s">
        <v>176</v>
      </c>
      <c r="AN98" s="128" t="s">
        <v>176</v>
      </c>
      <c r="AO98" s="1"/>
      <c r="AP98" s="149" t="s">
        <v>176</v>
      </c>
      <c r="AQ98" s="154" t="s">
        <v>176</v>
      </c>
      <c r="AR98" s="1"/>
      <c r="AS98" s="148"/>
      <c r="AT98" s="128"/>
      <c r="AU98" s="1"/>
      <c r="AV98" s="149"/>
      <c r="AW98" s="128"/>
      <c r="AX98" s="204"/>
      <c r="AY98" s="267"/>
      <c r="AZ98" s="267"/>
      <c r="BA98" s="1"/>
      <c r="BB98" s="247"/>
      <c r="BC98" s="223"/>
      <c r="BD98" s="230"/>
      <c r="BE98" s="149"/>
      <c r="BF98" s="128"/>
      <c r="BG98" s="238"/>
      <c r="BH98" s="238"/>
      <c r="BI98" s="238"/>
      <c r="BJ98" s="238"/>
      <c r="BK98" s="70">
        <f t="shared" si="2"/>
        <v>87</v>
      </c>
      <c r="BL98" s="92">
        <f t="shared" si="3"/>
        <v>55</v>
      </c>
    </row>
    <row r="99" spans="1:64" ht="18.75">
      <c r="A99" s="364"/>
      <c r="B99" s="345"/>
      <c r="C99" s="345"/>
      <c r="D99" s="358"/>
      <c r="E99" s="349"/>
      <c r="F99" s="349"/>
      <c r="G99" s="1" t="s">
        <v>116</v>
      </c>
      <c r="H99" s="62">
        <v>84</v>
      </c>
      <c r="I99" s="62">
        <v>30</v>
      </c>
      <c r="J99" s="62">
        <v>3</v>
      </c>
      <c r="K99" s="1"/>
      <c r="L99" s="253"/>
      <c r="M99" s="253"/>
      <c r="N99" s="1"/>
      <c r="O99" s="163"/>
      <c r="P99" s="8"/>
      <c r="Q99" s="2">
        <v>40604</v>
      </c>
      <c r="R99" s="163">
        <v>30</v>
      </c>
      <c r="S99" s="8">
        <v>14</v>
      </c>
      <c r="T99" s="2">
        <v>40605</v>
      </c>
      <c r="U99" s="163">
        <v>30</v>
      </c>
      <c r="V99" s="8">
        <v>14</v>
      </c>
      <c r="W99" s="2">
        <v>40606</v>
      </c>
      <c r="X99" s="163">
        <v>30</v>
      </c>
      <c r="Y99" s="9">
        <v>11</v>
      </c>
      <c r="Z99" s="5">
        <v>40607</v>
      </c>
      <c r="AA99" s="163">
        <v>30</v>
      </c>
      <c r="AB99" s="9">
        <v>12</v>
      </c>
      <c r="AC99" s="6"/>
      <c r="AD99" s="163"/>
      <c r="AE99" s="8"/>
      <c r="AF99" s="5">
        <v>40609</v>
      </c>
      <c r="AG99" s="163">
        <v>30</v>
      </c>
      <c r="AH99" s="8">
        <v>15</v>
      </c>
      <c r="AI99" s="5">
        <v>40610</v>
      </c>
      <c r="AJ99" s="166">
        <v>30</v>
      </c>
      <c r="AK99" s="135">
        <v>16</v>
      </c>
      <c r="AL99" s="1"/>
      <c r="AM99" s="149">
        <v>20</v>
      </c>
      <c r="AN99" s="128">
        <v>10</v>
      </c>
      <c r="AO99" s="1"/>
      <c r="AP99" s="149">
        <v>20</v>
      </c>
      <c r="AQ99" s="154">
        <v>11</v>
      </c>
      <c r="AR99" s="191">
        <v>40613</v>
      </c>
      <c r="AS99" s="148">
        <v>20</v>
      </c>
      <c r="AT99" s="128">
        <v>7</v>
      </c>
      <c r="AU99" s="36">
        <v>40614</v>
      </c>
      <c r="AV99" s="149">
        <v>20</v>
      </c>
      <c r="AW99" s="128">
        <v>7</v>
      </c>
      <c r="AX99" s="204"/>
      <c r="AY99" s="267"/>
      <c r="AZ99" s="267"/>
      <c r="BA99" s="1"/>
      <c r="BB99" s="247"/>
      <c r="BC99" s="223"/>
      <c r="BD99" s="230"/>
      <c r="BE99" s="149"/>
      <c r="BF99" s="128"/>
      <c r="BG99" s="238"/>
      <c r="BH99" s="238"/>
      <c r="BI99" s="238"/>
      <c r="BJ99" s="238"/>
      <c r="BK99" s="70">
        <f t="shared" si="2"/>
        <v>260</v>
      </c>
      <c r="BL99" s="92">
        <f t="shared" si="3"/>
        <v>117</v>
      </c>
    </row>
    <row r="100" spans="1:64" ht="30">
      <c r="A100" s="364"/>
      <c r="B100" s="345"/>
      <c r="C100" s="345"/>
      <c r="D100" s="358"/>
      <c r="E100" s="349"/>
      <c r="F100" s="349"/>
      <c r="G100" s="1" t="s">
        <v>117</v>
      </c>
      <c r="H100" s="62">
        <v>34</v>
      </c>
      <c r="I100" s="62">
        <v>34</v>
      </c>
      <c r="J100" s="62">
        <v>2</v>
      </c>
      <c r="K100" s="1"/>
      <c r="L100" s="253"/>
      <c r="M100" s="253"/>
      <c r="N100" s="1"/>
      <c r="O100" s="163"/>
      <c r="P100" s="8"/>
      <c r="Q100" s="2">
        <v>40604</v>
      </c>
      <c r="R100" s="163">
        <v>34</v>
      </c>
      <c r="S100" s="8">
        <v>11</v>
      </c>
      <c r="T100" s="2">
        <v>40605</v>
      </c>
      <c r="U100" s="163">
        <v>34</v>
      </c>
      <c r="V100" s="8">
        <v>12</v>
      </c>
      <c r="W100" s="2">
        <v>40606</v>
      </c>
      <c r="X100" s="163">
        <v>34</v>
      </c>
      <c r="Y100" s="9">
        <v>11</v>
      </c>
      <c r="Z100" s="5">
        <v>40607</v>
      </c>
      <c r="AA100" s="163">
        <v>34</v>
      </c>
      <c r="AB100" s="9">
        <v>11</v>
      </c>
      <c r="AC100" s="6"/>
      <c r="AD100" s="163"/>
      <c r="AE100" s="8"/>
      <c r="AF100" s="1"/>
      <c r="AG100" s="163" t="s">
        <v>176</v>
      </c>
      <c r="AH100" s="8" t="s">
        <v>176</v>
      </c>
      <c r="AI100" s="5"/>
      <c r="AJ100" s="164" t="s">
        <v>176</v>
      </c>
      <c r="AK100" s="135" t="s">
        <v>176</v>
      </c>
      <c r="AL100" s="1"/>
      <c r="AM100" s="149" t="s">
        <v>176</v>
      </c>
      <c r="AN100" s="128" t="s">
        <v>176</v>
      </c>
      <c r="AO100" s="1"/>
      <c r="AP100" s="149" t="s">
        <v>176</v>
      </c>
      <c r="AQ100" s="154" t="s">
        <v>176</v>
      </c>
      <c r="AR100" s="1"/>
      <c r="AS100" s="148"/>
      <c r="AT100" s="128"/>
      <c r="AU100" s="1"/>
      <c r="AV100" s="149"/>
      <c r="AW100" s="128"/>
      <c r="AX100" s="204"/>
      <c r="AY100" s="267"/>
      <c r="AZ100" s="267"/>
      <c r="BA100" s="1"/>
      <c r="BB100" s="247"/>
      <c r="BC100" s="223"/>
      <c r="BD100" s="230"/>
      <c r="BE100" s="149"/>
      <c r="BF100" s="128"/>
      <c r="BG100" s="238"/>
      <c r="BH100" s="238"/>
      <c r="BI100" s="238"/>
      <c r="BJ100" s="238"/>
      <c r="BK100" s="70">
        <f t="shared" si="2"/>
        <v>136</v>
      </c>
      <c r="BL100" s="92">
        <f t="shared" si="3"/>
        <v>45</v>
      </c>
    </row>
    <row r="101" spans="1:64" ht="19.5" thickBot="1">
      <c r="A101" s="364"/>
      <c r="B101" s="345"/>
      <c r="C101" s="345"/>
      <c r="D101" s="358"/>
      <c r="E101" s="349"/>
      <c r="F101" s="349"/>
      <c r="G101" s="1" t="s">
        <v>118</v>
      </c>
      <c r="H101" s="62">
        <v>61</v>
      </c>
      <c r="I101" s="62">
        <v>20</v>
      </c>
      <c r="J101" s="62">
        <v>3</v>
      </c>
      <c r="K101" s="1"/>
      <c r="L101" s="253"/>
      <c r="M101" s="253"/>
      <c r="N101" s="1"/>
      <c r="O101" s="163"/>
      <c r="P101" s="8"/>
      <c r="Q101" s="2">
        <v>40604</v>
      </c>
      <c r="R101" s="163">
        <v>20</v>
      </c>
      <c r="S101" s="8">
        <v>16</v>
      </c>
      <c r="T101" s="2">
        <v>40605</v>
      </c>
      <c r="U101" s="163">
        <v>20</v>
      </c>
      <c r="V101" s="8">
        <v>15</v>
      </c>
      <c r="W101" s="2">
        <v>40606</v>
      </c>
      <c r="X101" s="163">
        <v>20</v>
      </c>
      <c r="Y101" s="9">
        <v>27</v>
      </c>
      <c r="Z101" s="5">
        <v>40607</v>
      </c>
      <c r="AA101" s="163">
        <v>20</v>
      </c>
      <c r="AB101" s="9">
        <v>28</v>
      </c>
      <c r="AC101" s="6"/>
      <c r="AD101" s="163"/>
      <c r="AE101" s="8"/>
      <c r="AF101" s="5">
        <v>40609</v>
      </c>
      <c r="AG101" s="163">
        <v>10</v>
      </c>
      <c r="AH101" s="8">
        <v>11</v>
      </c>
      <c r="AI101" s="5">
        <v>40610</v>
      </c>
      <c r="AJ101" s="166">
        <v>10</v>
      </c>
      <c r="AK101" s="135">
        <v>14</v>
      </c>
      <c r="AL101" s="1"/>
      <c r="AM101" s="149" t="s">
        <v>176</v>
      </c>
      <c r="AN101" s="128" t="s">
        <v>176</v>
      </c>
      <c r="AO101" s="1"/>
      <c r="AP101" s="149" t="s">
        <v>176</v>
      </c>
      <c r="AQ101" s="154" t="s">
        <v>176</v>
      </c>
      <c r="AR101" s="1"/>
      <c r="AS101" s="148"/>
      <c r="AT101" s="128"/>
      <c r="AU101" s="1"/>
      <c r="AV101" s="149"/>
      <c r="AW101" s="128"/>
      <c r="AX101" s="204"/>
      <c r="AY101" s="267"/>
      <c r="AZ101" s="267"/>
      <c r="BA101" s="1"/>
      <c r="BB101" s="247"/>
      <c r="BC101" s="223"/>
      <c r="BD101" s="230"/>
      <c r="BE101" s="149"/>
      <c r="BF101" s="128"/>
      <c r="BG101" s="238"/>
      <c r="BH101" s="238"/>
      <c r="BI101" s="238"/>
      <c r="BJ101" s="238"/>
      <c r="BK101" s="70">
        <f t="shared" si="2"/>
        <v>100</v>
      </c>
      <c r="BL101" s="92">
        <f t="shared" si="3"/>
        <v>111</v>
      </c>
    </row>
    <row r="102" spans="1:64" ht="18.75">
      <c r="A102" s="364"/>
      <c r="B102" s="345"/>
      <c r="C102" s="345"/>
      <c r="D102" s="358"/>
      <c r="E102" s="349"/>
      <c r="F102" s="349"/>
      <c r="G102" s="1" t="s">
        <v>119</v>
      </c>
      <c r="H102" s="62">
        <v>75</v>
      </c>
      <c r="I102" s="62">
        <v>20</v>
      </c>
      <c r="J102" s="62">
        <v>4</v>
      </c>
      <c r="K102" s="1"/>
      <c r="L102" s="253"/>
      <c r="M102" s="253"/>
      <c r="N102" s="1"/>
      <c r="O102" s="163"/>
      <c r="P102" s="8"/>
      <c r="Q102" s="2">
        <v>40604</v>
      </c>
      <c r="R102" s="163">
        <v>20</v>
      </c>
      <c r="S102" s="8">
        <v>0</v>
      </c>
      <c r="T102" s="2">
        <v>40605</v>
      </c>
      <c r="U102" s="163">
        <v>20</v>
      </c>
      <c r="V102" s="8">
        <v>0</v>
      </c>
      <c r="W102" s="2">
        <v>40606</v>
      </c>
      <c r="X102" s="163">
        <v>20</v>
      </c>
      <c r="Y102" s="9">
        <v>19</v>
      </c>
      <c r="Z102" s="5">
        <v>40607</v>
      </c>
      <c r="AA102" s="163">
        <v>20</v>
      </c>
      <c r="AB102" s="9">
        <v>19</v>
      </c>
      <c r="AC102" s="6"/>
      <c r="AD102" s="163"/>
      <c r="AE102" s="8"/>
      <c r="AF102" s="5">
        <v>40609</v>
      </c>
      <c r="AG102" s="163">
        <v>20</v>
      </c>
      <c r="AH102" s="8">
        <v>12</v>
      </c>
      <c r="AI102" s="5">
        <v>40610</v>
      </c>
      <c r="AJ102" s="166">
        <v>20</v>
      </c>
      <c r="AK102" s="135">
        <v>15</v>
      </c>
      <c r="AL102" s="5">
        <v>40611</v>
      </c>
      <c r="AM102" s="148">
        <v>20</v>
      </c>
      <c r="AN102" s="127">
        <v>9</v>
      </c>
      <c r="AO102" s="5">
        <v>40612</v>
      </c>
      <c r="AP102" s="148">
        <v>20</v>
      </c>
      <c r="AQ102" s="153">
        <v>10</v>
      </c>
      <c r="AR102" s="191">
        <v>40613</v>
      </c>
      <c r="AS102" s="148">
        <v>20</v>
      </c>
      <c r="AT102" s="128">
        <v>13</v>
      </c>
      <c r="AU102" s="36">
        <v>40614</v>
      </c>
      <c r="AV102" s="149">
        <v>20</v>
      </c>
      <c r="AW102" s="128">
        <v>13</v>
      </c>
      <c r="AX102" s="204"/>
      <c r="AY102" s="267"/>
      <c r="AZ102" s="267"/>
      <c r="BA102" s="1"/>
      <c r="BB102" s="247"/>
      <c r="BC102" s="223"/>
      <c r="BD102" s="230"/>
      <c r="BE102" s="149"/>
      <c r="BF102" s="128"/>
      <c r="BG102" s="238"/>
      <c r="BH102" s="238"/>
      <c r="BI102" s="238"/>
      <c r="BJ102" s="238"/>
      <c r="BK102" s="70">
        <f t="shared" si="2"/>
        <v>200</v>
      </c>
      <c r="BL102" s="92">
        <f t="shared" si="3"/>
        <v>110</v>
      </c>
    </row>
    <row r="103" spans="1:64" ht="18.75">
      <c r="A103" s="364"/>
      <c r="B103" s="345"/>
      <c r="C103" s="345"/>
      <c r="D103" s="358"/>
      <c r="E103" s="349"/>
      <c r="F103" s="349"/>
      <c r="G103" s="1" t="s">
        <v>120</v>
      </c>
      <c r="H103" s="62">
        <v>74</v>
      </c>
      <c r="I103" s="62">
        <v>20</v>
      </c>
      <c r="J103" s="62">
        <v>4</v>
      </c>
      <c r="K103" s="1"/>
      <c r="L103" s="253"/>
      <c r="M103" s="253"/>
      <c r="N103" s="1"/>
      <c r="O103" s="163"/>
      <c r="P103" s="8"/>
      <c r="Q103" s="2">
        <v>40604</v>
      </c>
      <c r="R103" s="163">
        <v>20</v>
      </c>
      <c r="S103" s="8">
        <v>20</v>
      </c>
      <c r="T103" s="2">
        <v>40605</v>
      </c>
      <c r="U103" s="163">
        <v>20</v>
      </c>
      <c r="V103" s="8">
        <v>20</v>
      </c>
      <c r="W103" s="2">
        <v>40606</v>
      </c>
      <c r="X103" s="163">
        <v>20</v>
      </c>
      <c r="Y103" s="9">
        <v>17</v>
      </c>
      <c r="Z103" s="5">
        <v>40607</v>
      </c>
      <c r="AA103" s="163">
        <v>20</v>
      </c>
      <c r="AB103" s="9">
        <v>18</v>
      </c>
      <c r="AC103" s="6"/>
      <c r="AD103" s="163"/>
      <c r="AE103" s="8"/>
      <c r="AF103" s="5">
        <v>40609</v>
      </c>
      <c r="AG103" s="163">
        <v>20</v>
      </c>
      <c r="AH103" s="8">
        <v>14</v>
      </c>
      <c r="AI103" s="5">
        <v>40610</v>
      </c>
      <c r="AJ103" s="166">
        <v>20</v>
      </c>
      <c r="AK103" s="135">
        <v>17</v>
      </c>
      <c r="AL103" s="5">
        <v>40611</v>
      </c>
      <c r="AM103" s="148">
        <v>19</v>
      </c>
      <c r="AN103" s="127">
        <v>14</v>
      </c>
      <c r="AO103" s="5">
        <v>40612</v>
      </c>
      <c r="AP103" s="148">
        <v>19</v>
      </c>
      <c r="AQ103" s="153">
        <v>16</v>
      </c>
      <c r="AR103" s="1"/>
      <c r="AS103" s="148"/>
      <c r="AT103" s="128"/>
      <c r="AU103" s="1"/>
      <c r="AV103" s="149"/>
      <c r="AW103" s="128"/>
      <c r="AX103" s="204"/>
      <c r="AY103" s="267"/>
      <c r="AZ103" s="267"/>
      <c r="BA103" s="1"/>
      <c r="BB103" s="247"/>
      <c r="BC103" s="223"/>
      <c r="BD103" s="230"/>
      <c r="BE103" s="149"/>
      <c r="BF103" s="128"/>
      <c r="BG103" s="238"/>
      <c r="BH103" s="238"/>
      <c r="BI103" s="238"/>
      <c r="BJ103" s="238"/>
      <c r="BK103" s="70">
        <f t="shared" si="2"/>
        <v>158</v>
      </c>
      <c r="BL103" s="92">
        <f t="shared" si="3"/>
        <v>136</v>
      </c>
    </row>
    <row r="104" spans="1:64" ht="18.75">
      <c r="A104" s="364"/>
      <c r="B104" s="345">
        <v>25</v>
      </c>
      <c r="C104" s="345">
        <v>7</v>
      </c>
      <c r="D104" s="358" t="s">
        <v>121</v>
      </c>
      <c r="E104" s="349">
        <v>429</v>
      </c>
      <c r="F104" s="349">
        <v>5</v>
      </c>
      <c r="G104" s="1" t="s">
        <v>122</v>
      </c>
      <c r="H104" s="1">
        <v>84</v>
      </c>
      <c r="I104" s="1"/>
      <c r="J104" s="1">
        <v>3</v>
      </c>
      <c r="K104" s="2">
        <v>40602</v>
      </c>
      <c r="L104" s="162">
        <v>30</v>
      </c>
      <c r="M104" s="9">
        <v>7</v>
      </c>
      <c r="N104" s="2">
        <v>40603</v>
      </c>
      <c r="O104" s="162">
        <v>30</v>
      </c>
      <c r="P104" s="9">
        <v>14</v>
      </c>
      <c r="Q104" s="2">
        <v>40604</v>
      </c>
      <c r="R104" s="162">
        <v>30</v>
      </c>
      <c r="S104" s="26">
        <v>15</v>
      </c>
      <c r="T104" s="2">
        <v>40605</v>
      </c>
      <c r="U104" s="162">
        <v>30</v>
      </c>
      <c r="V104" s="26">
        <v>22</v>
      </c>
      <c r="W104" s="2">
        <v>40606</v>
      </c>
      <c r="X104" s="162">
        <v>30</v>
      </c>
      <c r="Y104" s="26">
        <v>14</v>
      </c>
      <c r="Z104" s="5">
        <v>40607</v>
      </c>
      <c r="AA104" s="162">
        <v>30</v>
      </c>
      <c r="AB104" s="9">
        <v>21</v>
      </c>
      <c r="AC104" s="6"/>
      <c r="AD104" s="163"/>
      <c r="AE104" s="8"/>
      <c r="AF104" s="1"/>
      <c r="AG104" s="163" t="s">
        <v>175</v>
      </c>
      <c r="AH104" s="8" t="s">
        <v>176</v>
      </c>
      <c r="AI104" s="5"/>
      <c r="AJ104" s="164" t="s">
        <v>175</v>
      </c>
      <c r="AK104" s="26" t="s">
        <v>175</v>
      </c>
      <c r="AL104" s="1"/>
      <c r="AM104" s="149" t="s">
        <v>176</v>
      </c>
      <c r="AN104" s="128" t="s">
        <v>176</v>
      </c>
      <c r="AO104" s="1"/>
      <c r="AP104" s="149" t="s">
        <v>176</v>
      </c>
      <c r="AQ104" s="154" t="s">
        <v>176</v>
      </c>
      <c r="AR104" s="1"/>
      <c r="AS104" s="148"/>
      <c r="AT104" s="128"/>
      <c r="AU104" s="1"/>
      <c r="AV104" s="149"/>
      <c r="AW104" s="128"/>
      <c r="AX104" s="204"/>
      <c r="AY104" s="267"/>
      <c r="AZ104" s="267"/>
      <c r="BA104" s="1"/>
      <c r="BB104" s="247"/>
      <c r="BC104" s="223"/>
      <c r="BD104" s="230"/>
      <c r="BE104" s="149"/>
      <c r="BF104" s="128"/>
      <c r="BG104" s="238"/>
      <c r="BH104" s="238"/>
      <c r="BI104" s="238"/>
      <c r="BJ104" s="238"/>
      <c r="BK104" s="70">
        <f t="shared" si="2"/>
        <v>180</v>
      </c>
      <c r="BL104" s="92">
        <f t="shared" si="3"/>
        <v>93</v>
      </c>
    </row>
    <row r="105" spans="1:64" ht="18.75">
      <c r="A105" s="364"/>
      <c r="B105" s="345"/>
      <c r="C105" s="345"/>
      <c r="D105" s="358"/>
      <c r="E105" s="349"/>
      <c r="F105" s="349"/>
      <c r="G105" s="1" t="s">
        <v>123</v>
      </c>
      <c r="H105" s="1">
        <v>101</v>
      </c>
      <c r="I105" s="1"/>
      <c r="J105" s="1">
        <v>5</v>
      </c>
      <c r="K105" s="2">
        <v>40602</v>
      </c>
      <c r="L105" s="162">
        <v>20</v>
      </c>
      <c r="M105" s="9">
        <v>11</v>
      </c>
      <c r="N105" s="2">
        <v>40603</v>
      </c>
      <c r="O105" s="162">
        <v>20</v>
      </c>
      <c r="P105" s="9">
        <v>14</v>
      </c>
      <c r="Q105" s="5">
        <v>40604</v>
      </c>
      <c r="R105" s="162">
        <v>20</v>
      </c>
      <c r="S105" s="26">
        <v>4</v>
      </c>
      <c r="T105" s="5">
        <v>40605</v>
      </c>
      <c r="U105" s="162">
        <v>20</v>
      </c>
      <c r="V105" s="26">
        <v>9</v>
      </c>
      <c r="W105" s="5">
        <v>40606</v>
      </c>
      <c r="X105" s="162">
        <v>20</v>
      </c>
      <c r="Y105" s="26">
        <v>15</v>
      </c>
      <c r="Z105" s="5">
        <v>40607</v>
      </c>
      <c r="AA105" s="162">
        <v>20</v>
      </c>
      <c r="AB105" s="9">
        <v>15</v>
      </c>
      <c r="AC105" s="6"/>
      <c r="AD105" s="162"/>
      <c r="AE105" s="26"/>
      <c r="AF105" s="5">
        <v>40609</v>
      </c>
      <c r="AG105" s="162">
        <v>20</v>
      </c>
      <c r="AH105" s="26">
        <v>3</v>
      </c>
      <c r="AI105" s="5">
        <v>40610</v>
      </c>
      <c r="AJ105" s="164">
        <v>20</v>
      </c>
      <c r="AK105" s="26">
        <v>3</v>
      </c>
      <c r="AL105" s="5">
        <v>40611</v>
      </c>
      <c r="AM105" s="148">
        <v>20</v>
      </c>
      <c r="AN105" s="127">
        <v>14</v>
      </c>
      <c r="AO105" s="5">
        <v>40612</v>
      </c>
      <c r="AP105" s="148">
        <v>20</v>
      </c>
      <c r="AQ105" s="153">
        <v>20</v>
      </c>
      <c r="AR105" s="1"/>
      <c r="AS105" s="148"/>
      <c r="AT105" s="128"/>
      <c r="AU105" s="1"/>
      <c r="AV105" s="149"/>
      <c r="AW105" s="128"/>
      <c r="AX105" s="204"/>
      <c r="AY105" s="267"/>
      <c r="AZ105" s="267"/>
      <c r="BA105" s="1"/>
      <c r="BB105" s="247"/>
      <c r="BC105" s="223"/>
      <c r="BD105" s="230"/>
      <c r="BE105" s="149"/>
      <c r="BF105" s="128"/>
      <c r="BG105" s="238"/>
      <c r="BH105" s="238"/>
      <c r="BI105" s="238"/>
      <c r="BJ105" s="238"/>
      <c r="BK105" s="70">
        <f t="shared" si="2"/>
        <v>200</v>
      </c>
      <c r="BL105" s="92">
        <f t="shared" si="3"/>
        <v>108</v>
      </c>
    </row>
    <row r="106" spans="1:64" ht="17.25" customHeight="1">
      <c r="A106" s="364"/>
      <c r="B106" s="345"/>
      <c r="C106" s="345"/>
      <c r="D106" s="358"/>
      <c r="E106" s="349"/>
      <c r="F106" s="349"/>
      <c r="G106" s="1" t="s">
        <v>124</v>
      </c>
      <c r="H106" s="1">
        <v>55</v>
      </c>
      <c r="I106" s="1"/>
      <c r="J106" s="1">
        <v>4</v>
      </c>
      <c r="K106" s="2">
        <v>40602</v>
      </c>
      <c r="L106" s="162">
        <v>15</v>
      </c>
      <c r="M106" s="9">
        <v>16</v>
      </c>
      <c r="N106" s="2">
        <v>40603</v>
      </c>
      <c r="O106" s="162">
        <v>15</v>
      </c>
      <c r="P106" s="9">
        <v>16</v>
      </c>
      <c r="Q106" s="2">
        <v>40604</v>
      </c>
      <c r="R106" s="162">
        <v>15</v>
      </c>
      <c r="S106" s="26">
        <v>10</v>
      </c>
      <c r="T106" s="2">
        <v>40605</v>
      </c>
      <c r="U106" s="162">
        <v>15</v>
      </c>
      <c r="V106" s="26">
        <v>12</v>
      </c>
      <c r="W106" s="2">
        <v>40606</v>
      </c>
      <c r="X106" s="162">
        <v>15</v>
      </c>
      <c r="Y106" s="26">
        <v>10</v>
      </c>
      <c r="Z106" s="5">
        <v>40607</v>
      </c>
      <c r="AA106" s="162">
        <v>15</v>
      </c>
      <c r="AB106" s="9">
        <v>10</v>
      </c>
      <c r="AC106" s="6"/>
      <c r="AD106" s="162"/>
      <c r="AE106" s="26"/>
      <c r="AF106" s="2">
        <v>40609</v>
      </c>
      <c r="AG106" s="162" t="s">
        <v>174</v>
      </c>
      <c r="AH106" s="26" t="s">
        <v>174</v>
      </c>
      <c r="AI106" s="5">
        <v>40610</v>
      </c>
      <c r="AJ106" s="167">
        <v>15</v>
      </c>
      <c r="AK106" s="136">
        <v>6</v>
      </c>
      <c r="AL106" s="4"/>
      <c r="AM106" s="148">
        <v>15</v>
      </c>
      <c r="AN106" s="127">
        <v>8</v>
      </c>
      <c r="AO106" s="1"/>
      <c r="AP106" s="149" t="s">
        <v>176</v>
      </c>
      <c r="AQ106" s="154"/>
      <c r="AR106" s="1"/>
      <c r="AS106" s="148"/>
      <c r="AT106" s="128"/>
      <c r="AU106" s="1"/>
      <c r="AV106" s="149"/>
      <c r="AW106" s="128"/>
      <c r="AX106" s="204"/>
      <c r="AY106" s="267"/>
      <c r="AZ106" s="267"/>
      <c r="BA106" s="1"/>
      <c r="BB106" s="247"/>
      <c r="BC106" s="223"/>
      <c r="BD106" s="230"/>
      <c r="BE106" s="149"/>
      <c r="BF106" s="128"/>
      <c r="BG106" s="238"/>
      <c r="BH106" s="238"/>
      <c r="BI106" s="238"/>
      <c r="BJ106" s="238"/>
      <c r="BK106" s="70">
        <f t="shared" si="2"/>
        <v>120</v>
      </c>
      <c r="BL106" s="92">
        <f t="shared" si="3"/>
        <v>88</v>
      </c>
    </row>
    <row r="107" spans="1:64" ht="18.75">
      <c r="A107" s="364"/>
      <c r="B107" s="345"/>
      <c r="C107" s="345"/>
      <c r="D107" s="358"/>
      <c r="E107" s="349"/>
      <c r="F107" s="349"/>
      <c r="G107" s="1" t="s">
        <v>125</v>
      </c>
      <c r="H107" s="1">
        <v>76</v>
      </c>
      <c r="I107" s="1"/>
      <c r="J107" s="1">
        <v>5</v>
      </c>
      <c r="K107" s="2">
        <v>40602</v>
      </c>
      <c r="L107" s="162">
        <v>15</v>
      </c>
      <c r="M107" s="9">
        <v>11</v>
      </c>
      <c r="N107" s="2">
        <v>40603</v>
      </c>
      <c r="O107" s="162">
        <v>15</v>
      </c>
      <c r="P107" s="9">
        <v>14</v>
      </c>
      <c r="Q107" s="5">
        <v>40604</v>
      </c>
      <c r="R107" s="162">
        <v>15</v>
      </c>
      <c r="S107" s="26">
        <v>4</v>
      </c>
      <c r="T107" s="5">
        <v>40605</v>
      </c>
      <c r="U107" s="162">
        <v>15</v>
      </c>
      <c r="V107" s="26">
        <v>4</v>
      </c>
      <c r="W107" s="5">
        <v>40606</v>
      </c>
      <c r="X107" s="162">
        <v>15</v>
      </c>
      <c r="Y107" s="26">
        <v>17</v>
      </c>
      <c r="Z107" s="5">
        <v>40607</v>
      </c>
      <c r="AA107" s="162">
        <v>15</v>
      </c>
      <c r="AB107" s="9">
        <v>16</v>
      </c>
      <c r="AC107" s="6"/>
      <c r="AD107" s="162"/>
      <c r="AE107" s="26"/>
      <c r="AF107" s="5">
        <v>40609</v>
      </c>
      <c r="AG107" s="162">
        <v>15</v>
      </c>
      <c r="AH107" s="26">
        <v>12</v>
      </c>
      <c r="AI107" s="5">
        <v>40610</v>
      </c>
      <c r="AJ107" s="164">
        <v>15</v>
      </c>
      <c r="AK107" s="26">
        <v>12</v>
      </c>
      <c r="AL107" s="5">
        <v>40611</v>
      </c>
      <c r="AM107" s="148">
        <v>15</v>
      </c>
      <c r="AN107" s="127">
        <v>12</v>
      </c>
      <c r="AO107" s="5">
        <v>40612</v>
      </c>
      <c r="AP107" s="148">
        <v>15</v>
      </c>
      <c r="AQ107" s="153">
        <v>5</v>
      </c>
      <c r="AR107" s="1" t="s">
        <v>201</v>
      </c>
      <c r="AS107" s="148"/>
      <c r="AT107" s="128"/>
      <c r="AU107" s="1"/>
      <c r="AV107" s="149"/>
      <c r="AW107" s="128"/>
      <c r="AX107" s="204"/>
      <c r="AY107" s="267"/>
      <c r="AZ107" s="267"/>
      <c r="BA107" s="1"/>
      <c r="BB107" s="247"/>
      <c r="BC107" s="223"/>
      <c r="BD107" s="230"/>
      <c r="BE107" s="149"/>
      <c r="BF107" s="128"/>
      <c r="BG107" s="238"/>
      <c r="BH107" s="238"/>
      <c r="BI107" s="238"/>
      <c r="BJ107" s="238"/>
      <c r="BK107" s="70">
        <f t="shared" si="2"/>
        <v>150</v>
      </c>
      <c r="BL107" s="92">
        <f t="shared" si="3"/>
        <v>107</v>
      </c>
    </row>
    <row r="108" spans="1:64" ht="18.75">
      <c r="A108" s="364"/>
      <c r="B108" s="345"/>
      <c r="C108" s="345"/>
      <c r="D108" s="358"/>
      <c r="E108" s="349"/>
      <c r="F108" s="349"/>
      <c r="G108" s="1" t="s">
        <v>126</v>
      </c>
      <c r="H108" s="1">
        <v>76</v>
      </c>
      <c r="I108" s="1"/>
      <c r="J108" s="1">
        <v>4</v>
      </c>
      <c r="K108" s="2">
        <v>40602</v>
      </c>
      <c r="L108" s="162">
        <v>20</v>
      </c>
      <c r="M108" s="9">
        <v>17</v>
      </c>
      <c r="N108" s="2">
        <v>40603</v>
      </c>
      <c r="O108" s="162">
        <v>20</v>
      </c>
      <c r="P108" s="9">
        <v>17</v>
      </c>
      <c r="Q108" s="2">
        <v>40604</v>
      </c>
      <c r="R108" s="162">
        <v>20</v>
      </c>
      <c r="S108" s="26">
        <v>15</v>
      </c>
      <c r="T108" s="2">
        <v>40605</v>
      </c>
      <c r="U108" s="162">
        <v>20</v>
      </c>
      <c r="V108" s="26">
        <v>15</v>
      </c>
      <c r="W108" s="2">
        <v>40606</v>
      </c>
      <c r="X108" s="162">
        <v>20</v>
      </c>
      <c r="Y108" s="26">
        <v>18</v>
      </c>
      <c r="Z108" s="5">
        <v>40607</v>
      </c>
      <c r="AA108" s="162">
        <v>20</v>
      </c>
      <c r="AB108" s="9">
        <v>18</v>
      </c>
      <c r="AC108" s="6"/>
      <c r="AD108" s="162"/>
      <c r="AE108" s="26"/>
      <c r="AF108" s="2">
        <v>40609</v>
      </c>
      <c r="AG108" s="162">
        <v>20</v>
      </c>
      <c r="AH108" s="26">
        <v>14</v>
      </c>
      <c r="AI108" s="5">
        <v>40610</v>
      </c>
      <c r="AJ108" s="164">
        <v>20</v>
      </c>
      <c r="AK108" s="26">
        <v>14</v>
      </c>
      <c r="AL108" s="4"/>
      <c r="AM108" s="148" t="s">
        <v>176</v>
      </c>
      <c r="AN108" s="127" t="s">
        <v>176</v>
      </c>
      <c r="AO108" s="13"/>
      <c r="AP108" s="148" t="s">
        <v>176</v>
      </c>
      <c r="AQ108" s="153" t="s">
        <v>176</v>
      </c>
      <c r="AR108" s="1"/>
      <c r="AS108" s="148"/>
      <c r="AT108" s="128"/>
      <c r="AU108" s="1"/>
      <c r="AV108" s="149"/>
      <c r="AW108" s="128"/>
      <c r="AX108" s="204"/>
      <c r="AY108" s="267"/>
      <c r="AZ108" s="267"/>
      <c r="BA108" s="1"/>
      <c r="BB108" s="247"/>
      <c r="BC108" s="223"/>
      <c r="BD108" s="230"/>
      <c r="BE108" s="149"/>
      <c r="BF108" s="128"/>
      <c r="BG108" s="238"/>
      <c r="BH108" s="238"/>
      <c r="BI108" s="238"/>
      <c r="BJ108" s="238"/>
      <c r="BK108" s="70">
        <f t="shared" si="2"/>
        <v>160</v>
      </c>
      <c r="BL108" s="92">
        <f t="shared" si="3"/>
        <v>128</v>
      </c>
    </row>
    <row r="109" spans="1:64" ht="18.75">
      <c r="A109" s="364"/>
      <c r="B109" s="345">
        <v>26</v>
      </c>
      <c r="C109" s="345">
        <v>8</v>
      </c>
      <c r="D109" s="358" t="s">
        <v>127</v>
      </c>
      <c r="E109" s="349">
        <v>305</v>
      </c>
      <c r="F109" s="349">
        <v>7</v>
      </c>
      <c r="G109" s="1" t="s">
        <v>128</v>
      </c>
      <c r="H109" s="62">
        <v>78</v>
      </c>
      <c r="I109" s="62">
        <v>20</v>
      </c>
      <c r="J109" s="62">
        <v>4</v>
      </c>
      <c r="K109" s="2">
        <v>40602</v>
      </c>
      <c r="L109" s="162">
        <v>20</v>
      </c>
      <c r="M109" s="9">
        <v>21</v>
      </c>
      <c r="N109" s="2">
        <v>40603</v>
      </c>
      <c r="O109" s="162">
        <v>20</v>
      </c>
      <c r="P109" s="9">
        <v>21</v>
      </c>
      <c r="Q109" s="2">
        <v>40604</v>
      </c>
      <c r="R109" s="162">
        <v>20</v>
      </c>
      <c r="S109" s="26">
        <v>19</v>
      </c>
      <c r="T109" s="2">
        <v>40605</v>
      </c>
      <c r="U109" s="162">
        <v>20</v>
      </c>
      <c r="V109" s="26">
        <v>19</v>
      </c>
      <c r="W109" s="2">
        <v>40606</v>
      </c>
      <c r="X109" s="162">
        <v>20</v>
      </c>
      <c r="Y109" s="9">
        <v>17</v>
      </c>
      <c r="Z109" s="5">
        <v>40607</v>
      </c>
      <c r="AA109" s="162">
        <v>20</v>
      </c>
      <c r="AB109" s="9">
        <v>17</v>
      </c>
      <c r="AC109" s="6"/>
      <c r="AD109" s="162"/>
      <c r="AE109" s="26"/>
      <c r="AF109" s="2">
        <v>40609</v>
      </c>
      <c r="AG109" s="162">
        <v>16</v>
      </c>
      <c r="AH109" s="26">
        <v>15</v>
      </c>
      <c r="AI109" s="5">
        <v>40610</v>
      </c>
      <c r="AJ109" s="163">
        <v>16</v>
      </c>
      <c r="AK109" s="9">
        <v>16</v>
      </c>
      <c r="AL109" s="4"/>
      <c r="AM109" s="148" t="s">
        <v>176</v>
      </c>
      <c r="AN109" s="127" t="s">
        <v>176</v>
      </c>
      <c r="AO109" s="13"/>
      <c r="AP109" s="148" t="s">
        <v>176</v>
      </c>
      <c r="AQ109" s="153" t="s">
        <v>176</v>
      </c>
      <c r="AR109" s="1"/>
      <c r="AS109" s="148"/>
      <c r="AT109" s="128"/>
      <c r="AU109" s="1"/>
      <c r="AV109" s="149"/>
      <c r="AW109" s="128"/>
      <c r="AX109" s="204"/>
      <c r="AY109" s="267"/>
      <c r="AZ109" s="267"/>
      <c r="BA109" s="1"/>
      <c r="BB109" s="247"/>
      <c r="BC109" s="223"/>
      <c r="BD109" s="230"/>
      <c r="BE109" s="149"/>
      <c r="BF109" s="128"/>
      <c r="BG109" s="238"/>
      <c r="BH109" s="238"/>
      <c r="BI109" s="238"/>
      <c r="BJ109" s="238"/>
      <c r="BK109" s="70">
        <f t="shared" si="2"/>
        <v>152</v>
      </c>
      <c r="BL109" s="92">
        <f t="shared" si="3"/>
        <v>145</v>
      </c>
    </row>
    <row r="110" spans="1:64" ht="18.75">
      <c r="A110" s="364"/>
      <c r="B110" s="345"/>
      <c r="C110" s="345"/>
      <c r="D110" s="358"/>
      <c r="E110" s="349"/>
      <c r="F110" s="349"/>
      <c r="G110" s="1" t="s">
        <v>129</v>
      </c>
      <c r="H110" s="62">
        <v>48</v>
      </c>
      <c r="I110" s="62">
        <v>24</v>
      </c>
      <c r="J110" s="62">
        <v>2</v>
      </c>
      <c r="K110" s="2">
        <v>40602</v>
      </c>
      <c r="L110" s="162">
        <v>24</v>
      </c>
      <c r="M110" s="9">
        <v>23</v>
      </c>
      <c r="N110" s="2">
        <v>40603</v>
      </c>
      <c r="O110" s="162">
        <v>24</v>
      </c>
      <c r="P110" s="9">
        <v>23</v>
      </c>
      <c r="Q110" s="2">
        <v>40604</v>
      </c>
      <c r="R110" s="162">
        <v>24</v>
      </c>
      <c r="S110" s="26">
        <v>22</v>
      </c>
      <c r="T110" s="2">
        <v>40605</v>
      </c>
      <c r="U110" s="162">
        <v>24</v>
      </c>
      <c r="V110" s="26">
        <v>22</v>
      </c>
      <c r="W110" s="10"/>
      <c r="X110" s="162"/>
      <c r="Y110" s="9"/>
      <c r="Z110" s="10"/>
      <c r="AA110" s="180"/>
      <c r="AB110" s="39"/>
      <c r="AC110" s="14"/>
      <c r="AD110" s="162"/>
      <c r="AE110" s="26"/>
      <c r="AF110" s="10"/>
      <c r="AG110" s="162" t="s">
        <v>167</v>
      </c>
      <c r="AH110" s="26" t="s">
        <v>167</v>
      </c>
      <c r="AI110" s="5"/>
      <c r="AJ110" s="164" t="s">
        <v>167</v>
      </c>
      <c r="AK110" s="26" t="s">
        <v>167</v>
      </c>
      <c r="AL110" s="4"/>
      <c r="AM110" s="148" t="s">
        <v>167</v>
      </c>
      <c r="AN110" s="127" t="s">
        <v>167</v>
      </c>
      <c r="AO110" s="13"/>
      <c r="AP110" s="148" t="s">
        <v>167</v>
      </c>
      <c r="AQ110" s="153" t="s">
        <v>167</v>
      </c>
      <c r="AR110" s="1"/>
      <c r="AS110" s="148"/>
      <c r="AT110" s="128"/>
      <c r="AU110" s="1"/>
      <c r="AV110" s="149"/>
      <c r="AW110" s="128"/>
      <c r="AX110" s="204"/>
      <c r="AY110" s="267"/>
      <c r="AZ110" s="267"/>
      <c r="BA110" s="1"/>
      <c r="BB110" s="247"/>
      <c r="BC110" s="223"/>
      <c r="BD110" s="230"/>
      <c r="BE110" s="149"/>
      <c r="BF110" s="128"/>
      <c r="BG110" s="238"/>
      <c r="BH110" s="238"/>
      <c r="BI110" s="238"/>
      <c r="BJ110" s="238"/>
      <c r="BK110" s="70">
        <f t="shared" si="2"/>
        <v>96</v>
      </c>
      <c r="BL110" s="92">
        <f t="shared" si="3"/>
        <v>90</v>
      </c>
    </row>
    <row r="111" spans="1:64" ht="18.75">
      <c r="A111" s="364"/>
      <c r="B111" s="345"/>
      <c r="C111" s="345"/>
      <c r="D111" s="358"/>
      <c r="E111" s="349"/>
      <c r="F111" s="349"/>
      <c r="G111" s="1" t="s">
        <v>130</v>
      </c>
      <c r="H111" s="1">
        <v>23</v>
      </c>
      <c r="I111" s="62">
        <v>12</v>
      </c>
      <c r="J111" s="62">
        <v>2</v>
      </c>
      <c r="K111" s="2">
        <v>40602</v>
      </c>
      <c r="L111" s="162">
        <v>12</v>
      </c>
      <c r="M111" s="9">
        <v>11</v>
      </c>
      <c r="N111" s="2">
        <v>40603</v>
      </c>
      <c r="O111" s="162">
        <v>12</v>
      </c>
      <c r="P111" s="9">
        <v>11</v>
      </c>
      <c r="Q111" s="2">
        <v>40604</v>
      </c>
      <c r="R111" s="162">
        <v>12</v>
      </c>
      <c r="S111" s="26">
        <v>10</v>
      </c>
      <c r="T111" s="2">
        <v>40605</v>
      </c>
      <c r="U111" s="162">
        <v>12</v>
      </c>
      <c r="V111" s="26">
        <v>12</v>
      </c>
      <c r="W111" s="10"/>
      <c r="X111" s="162"/>
      <c r="Y111" s="9"/>
      <c r="Z111" s="10"/>
      <c r="AA111" s="180"/>
      <c r="AB111" s="39"/>
      <c r="AC111" s="14"/>
      <c r="AD111" s="162"/>
      <c r="AE111" s="26"/>
      <c r="AF111" s="10"/>
      <c r="AG111" s="162" t="s">
        <v>167</v>
      </c>
      <c r="AH111" s="26" t="s">
        <v>167</v>
      </c>
      <c r="AI111" s="5"/>
      <c r="AJ111" s="164" t="s">
        <v>167</v>
      </c>
      <c r="AK111" s="26" t="s">
        <v>167</v>
      </c>
      <c r="AL111" s="4"/>
      <c r="AM111" s="148" t="s">
        <v>167</v>
      </c>
      <c r="AN111" s="127" t="s">
        <v>167</v>
      </c>
      <c r="AO111" s="13"/>
      <c r="AP111" s="148" t="s">
        <v>167</v>
      </c>
      <c r="AQ111" s="153" t="s">
        <v>167</v>
      </c>
      <c r="AR111" s="1"/>
      <c r="AS111" s="148"/>
      <c r="AT111" s="128"/>
      <c r="AU111" s="1"/>
      <c r="AV111" s="149"/>
      <c r="AW111" s="128"/>
      <c r="AX111" s="204"/>
      <c r="AY111" s="267"/>
      <c r="AZ111" s="267"/>
      <c r="BA111" s="1"/>
      <c r="BB111" s="247"/>
      <c r="BC111" s="223"/>
      <c r="BD111" s="230"/>
      <c r="BE111" s="149"/>
      <c r="BF111" s="128"/>
      <c r="BG111" s="238"/>
      <c r="BH111" s="238"/>
      <c r="BI111" s="238"/>
      <c r="BJ111" s="238"/>
      <c r="BK111" s="70">
        <f t="shared" si="2"/>
        <v>48</v>
      </c>
      <c r="BL111" s="92">
        <f t="shared" si="3"/>
        <v>44</v>
      </c>
    </row>
    <row r="112" spans="1:64" ht="18.75">
      <c r="A112" s="364"/>
      <c r="B112" s="345"/>
      <c r="C112" s="345"/>
      <c r="D112" s="358"/>
      <c r="E112" s="349"/>
      <c r="F112" s="349"/>
      <c r="G112" s="1" t="s">
        <v>131</v>
      </c>
      <c r="H112" s="1">
        <v>48</v>
      </c>
      <c r="I112" s="62">
        <v>24</v>
      </c>
      <c r="J112" s="62">
        <v>2</v>
      </c>
      <c r="K112" s="2">
        <v>40602</v>
      </c>
      <c r="L112" s="162">
        <v>24</v>
      </c>
      <c r="M112" s="9">
        <v>21</v>
      </c>
      <c r="N112" s="2">
        <v>40603</v>
      </c>
      <c r="O112" s="162">
        <v>24</v>
      </c>
      <c r="P112" s="9">
        <v>21</v>
      </c>
      <c r="Q112" s="2">
        <v>40604</v>
      </c>
      <c r="R112" s="162">
        <v>24</v>
      </c>
      <c r="S112" s="26">
        <v>22</v>
      </c>
      <c r="T112" s="2">
        <v>40605</v>
      </c>
      <c r="U112" s="162">
        <v>24</v>
      </c>
      <c r="V112" s="26">
        <v>22</v>
      </c>
      <c r="W112" s="10"/>
      <c r="X112" s="162"/>
      <c r="Y112" s="9"/>
      <c r="Z112" s="10"/>
      <c r="AA112" s="180"/>
      <c r="AB112" s="39"/>
      <c r="AC112" s="14"/>
      <c r="AD112" s="162"/>
      <c r="AE112" s="26"/>
      <c r="AF112" s="10"/>
      <c r="AG112" s="162" t="s">
        <v>167</v>
      </c>
      <c r="AH112" s="26" t="s">
        <v>167</v>
      </c>
      <c r="AI112" s="5"/>
      <c r="AJ112" s="164" t="s">
        <v>167</v>
      </c>
      <c r="AK112" s="26" t="s">
        <v>167</v>
      </c>
      <c r="AL112" s="4"/>
      <c r="AM112" s="148" t="s">
        <v>167</v>
      </c>
      <c r="AN112" s="127" t="s">
        <v>167</v>
      </c>
      <c r="AO112" s="13"/>
      <c r="AP112" s="148" t="s">
        <v>167</v>
      </c>
      <c r="AQ112" s="153" t="s">
        <v>167</v>
      </c>
      <c r="AR112" s="1"/>
      <c r="AS112" s="148"/>
      <c r="AT112" s="128"/>
      <c r="AU112" s="1"/>
      <c r="AV112" s="149"/>
      <c r="AW112" s="128"/>
      <c r="AX112" s="204"/>
      <c r="AY112" s="267"/>
      <c r="AZ112" s="267"/>
      <c r="BA112" s="1"/>
      <c r="BB112" s="247"/>
      <c r="BC112" s="223"/>
      <c r="BD112" s="230"/>
      <c r="BE112" s="149"/>
      <c r="BF112" s="128"/>
      <c r="BG112" s="238"/>
      <c r="BH112" s="238"/>
      <c r="BI112" s="238"/>
      <c r="BJ112" s="238"/>
      <c r="BK112" s="70">
        <f t="shared" si="2"/>
        <v>96</v>
      </c>
      <c r="BL112" s="92">
        <f t="shared" si="3"/>
        <v>86</v>
      </c>
    </row>
    <row r="113" spans="1:64" ht="18.75">
      <c r="A113" s="364"/>
      <c r="B113" s="345"/>
      <c r="C113" s="345"/>
      <c r="D113" s="358"/>
      <c r="E113" s="349"/>
      <c r="F113" s="349"/>
      <c r="G113" s="1" t="s">
        <v>132</v>
      </c>
      <c r="H113" s="1">
        <v>25</v>
      </c>
      <c r="I113" s="62">
        <v>16</v>
      </c>
      <c r="J113" s="62">
        <v>2</v>
      </c>
      <c r="K113" s="2">
        <v>40602</v>
      </c>
      <c r="L113" s="162">
        <v>26</v>
      </c>
      <c r="M113" s="9">
        <v>14</v>
      </c>
      <c r="N113" s="2">
        <v>40603</v>
      </c>
      <c r="O113" s="162">
        <v>26</v>
      </c>
      <c r="P113" s="9">
        <v>14</v>
      </c>
      <c r="Q113" s="2">
        <v>40604</v>
      </c>
      <c r="R113" s="162">
        <v>26</v>
      </c>
      <c r="S113" s="26">
        <v>14</v>
      </c>
      <c r="T113" s="2">
        <v>40605</v>
      </c>
      <c r="U113" s="162">
        <v>26</v>
      </c>
      <c r="V113" s="26">
        <v>14</v>
      </c>
      <c r="W113" s="10"/>
      <c r="X113" s="162"/>
      <c r="Y113" s="9"/>
      <c r="Z113" s="10"/>
      <c r="AA113" s="180"/>
      <c r="AB113" s="39"/>
      <c r="AC113" s="14"/>
      <c r="AD113" s="162"/>
      <c r="AE113" s="26"/>
      <c r="AF113" s="10"/>
      <c r="AG113" s="162" t="s">
        <v>167</v>
      </c>
      <c r="AH113" s="26" t="s">
        <v>167</v>
      </c>
      <c r="AI113" s="5"/>
      <c r="AJ113" s="164" t="s">
        <v>167</v>
      </c>
      <c r="AK113" s="26" t="s">
        <v>167</v>
      </c>
      <c r="AL113" s="4"/>
      <c r="AM113" s="148" t="s">
        <v>167</v>
      </c>
      <c r="AN113" s="127" t="s">
        <v>167</v>
      </c>
      <c r="AO113" s="13"/>
      <c r="AP113" s="148" t="s">
        <v>167</v>
      </c>
      <c r="AQ113" s="153" t="s">
        <v>167</v>
      </c>
      <c r="AR113" s="1"/>
      <c r="AS113" s="148"/>
      <c r="AT113" s="128"/>
      <c r="AU113" s="1"/>
      <c r="AV113" s="149"/>
      <c r="AW113" s="128"/>
      <c r="AX113" s="204"/>
      <c r="AY113" s="267"/>
      <c r="AZ113" s="267"/>
      <c r="BA113" s="1"/>
      <c r="BB113" s="247"/>
      <c r="BC113" s="223"/>
      <c r="BD113" s="230"/>
      <c r="BE113" s="149"/>
      <c r="BF113" s="128"/>
      <c r="BG113" s="238"/>
      <c r="BH113" s="238"/>
      <c r="BI113" s="238"/>
      <c r="BJ113" s="238"/>
      <c r="BK113" s="70">
        <f t="shared" si="2"/>
        <v>104</v>
      </c>
      <c r="BL113" s="92">
        <f t="shared" si="3"/>
        <v>56</v>
      </c>
    </row>
    <row r="114" spans="1:64" ht="18.75">
      <c r="A114" s="364"/>
      <c r="B114" s="345"/>
      <c r="C114" s="345"/>
      <c r="D114" s="358"/>
      <c r="E114" s="349"/>
      <c r="F114" s="349"/>
      <c r="G114" s="1" t="s">
        <v>133</v>
      </c>
      <c r="H114" s="1">
        <v>40</v>
      </c>
      <c r="I114" s="62">
        <v>20</v>
      </c>
      <c r="J114" s="62">
        <v>2</v>
      </c>
      <c r="K114" s="2">
        <v>40602</v>
      </c>
      <c r="L114" s="162">
        <v>20</v>
      </c>
      <c r="M114" s="9">
        <v>22</v>
      </c>
      <c r="N114" s="2">
        <v>40603</v>
      </c>
      <c r="O114" s="162">
        <v>20</v>
      </c>
      <c r="P114" s="9">
        <v>22</v>
      </c>
      <c r="Q114" s="2">
        <v>40604</v>
      </c>
      <c r="R114" s="162">
        <v>20</v>
      </c>
      <c r="S114" s="26">
        <v>20</v>
      </c>
      <c r="T114" s="2">
        <v>40605</v>
      </c>
      <c r="U114" s="162">
        <v>20</v>
      </c>
      <c r="V114" s="26">
        <v>20</v>
      </c>
      <c r="W114" s="10"/>
      <c r="X114" s="162"/>
      <c r="Y114" s="9"/>
      <c r="Z114" s="10"/>
      <c r="AA114" s="180"/>
      <c r="AB114" s="39"/>
      <c r="AC114" s="14"/>
      <c r="AD114" s="162"/>
      <c r="AE114" s="26"/>
      <c r="AF114" s="10"/>
      <c r="AG114" s="162" t="s">
        <v>167</v>
      </c>
      <c r="AH114" s="26" t="s">
        <v>167</v>
      </c>
      <c r="AI114" s="5"/>
      <c r="AJ114" s="164" t="s">
        <v>167</v>
      </c>
      <c r="AK114" s="26" t="s">
        <v>167</v>
      </c>
      <c r="AL114" s="4"/>
      <c r="AM114" s="148" t="s">
        <v>167</v>
      </c>
      <c r="AN114" s="127" t="s">
        <v>167</v>
      </c>
      <c r="AO114" s="13"/>
      <c r="AP114" s="148" t="s">
        <v>167</v>
      </c>
      <c r="AQ114" s="153" t="s">
        <v>167</v>
      </c>
      <c r="AR114" s="1"/>
      <c r="AS114" s="148"/>
      <c r="AT114" s="128"/>
      <c r="AU114" s="1"/>
      <c r="AV114" s="149"/>
      <c r="AW114" s="128"/>
      <c r="AX114" s="204"/>
      <c r="AY114" s="267"/>
      <c r="AZ114" s="267"/>
      <c r="BA114" s="1"/>
      <c r="BB114" s="247"/>
      <c r="BC114" s="223"/>
      <c r="BD114" s="230"/>
      <c r="BE114" s="149"/>
      <c r="BF114" s="128"/>
      <c r="BG114" s="238"/>
      <c r="BH114" s="238"/>
      <c r="BI114" s="238"/>
      <c r="BJ114" s="238"/>
      <c r="BK114" s="70">
        <f t="shared" si="2"/>
        <v>80</v>
      </c>
      <c r="BL114" s="92">
        <f t="shared" si="3"/>
        <v>84</v>
      </c>
    </row>
    <row r="115" spans="1:64" ht="19.5" thickBot="1">
      <c r="A115" s="365"/>
      <c r="B115" s="346"/>
      <c r="C115" s="346"/>
      <c r="D115" s="362"/>
      <c r="E115" s="353"/>
      <c r="F115" s="353"/>
      <c r="G115" s="99" t="s">
        <v>134</v>
      </c>
      <c r="H115" s="99">
        <v>8</v>
      </c>
      <c r="I115" s="100">
        <v>12</v>
      </c>
      <c r="J115" s="100">
        <v>1</v>
      </c>
      <c r="K115" s="117">
        <v>40602</v>
      </c>
      <c r="L115" s="175">
        <v>8</v>
      </c>
      <c r="M115" s="119">
        <v>8</v>
      </c>
      <c r="N115" s="117">
        <v>40603</v>
      </c>
      <c r="O115" s="175">
        <v>8</v>
      </c>
      <c r="P115" s="119">
        <v>8</v>
      </c>
      <c r="Q115" s="120"/>
      <c r="R115" s="175"/>
      <c r="S115" s="121"/>
      <c r="T115" s="120"/>
      <c r="U115" s="175"/>
      <c r="V115" s="121"/>
      <c r="W115" s="120"/>
      <c r="X115" s="175"/>
      <c r="Y115" s="119"/>
      <c r="Z115" s="120"/>
      <c r="AA115" s="181"/>
      <c r="AB115" s="118"/>
      <c r="AC115" s="122"/>
      <c r="AD115" s="175"/>
      <c r="AE115" s="121"/>
      <c r="AF115" s="120"/>
      <c r="AG115" s="175" t="s">
        <v>167</v>
      </c>
      <c r="AH115" s="121" t="s">
        <v>167</v>
      </c>
      <c r="AI115" s="5"/>
      <c r="AJ115" s="168" t="s">
        <v>167</v>
      </c>
      <c r="AK115" s="121" t="s">
        <v>167</v>
      </c>
      <c r="AL115" s="123"/>
      <c r="AM115" s="148" t="s">
        <v>167</v>
      </c>
      <c r="AN115" s="127" t="s">
        <v>167</v>
      </c>
      <c r="AO115" s="124"/>
      <c r="AP115" s="148" t="s">
        <v>167</v>
      </c>
      <c r="AQ115" s="153" t="s">
        <v>167</v>
      </c>
      <c r="AR115" s="99"/>
      <c r="AS115" s="152"/>
      <c r="AT115" s="140"/>
      <c r="AU115" s="99"/>
      <c r="AV115" s="150"/>
      <c r="AW115" s="140"/>
      <c r="AX115" s="205"/>
      <c r="AY115" s="284"/>
      <c r="AZ115" s="284"/>
      <c r="BA115" s="99"/>
      <c r="BB115" s="248"/>
      <c r="BC115" s="224"/>
      <c r="BD115" s="231"/>
      <c r="BE115" s="149"/>
      <c r="BF115" s="128"/>
      <c r="BG115" s="238"/>
      <c r="BH115" s="238"/>
      <c r="BI115" s="238"/>
      <c r="BJ115" s="238"/>
      <c r="BK115" s="70">
        <f t="shared" si="2"/>
        <v>16</v>
      </c>
      <c r="BL115" s="92">
        <f t="shared" si="3"/>
        <v>16</v>
      </c>
    </row>
    <row r="116" spans="1:64" ht="19.5" thickBot="1">
      <c r="A116" s="363" t="s">
        <v>135</v>
      </c>
      <c r="B116" s="57">
        <v>27</v>
      </c>
      <c r="C116" s="57">
        <v>1</v>
      </c>
      <c r="D116" s="66" t="s">
        <v>136</v>
      </c>
      <c r="E116" s="60">
        <v>128</v>
      </c>
      <c r="F116" s="60">
        <v>1</v>
      </c>
      <c r="G116" s="31" t="s">
        <v>196</v>
      </c>
      <c r="H116" s="31">
        <v>126</v>
      </c>
      <c r="I116" s="32">
        <v>16</v>
      </c>
      <c r="J116" s="32">
        <v>4</v>
      </c>
      <c r="K116" s="113"/>
      <c r="L116" s="254"/>
      <c r="M116" s="254"/>
      <c r="N116" s="113"/>
      <c r="O116" s="254"/>
      <c r="P116" s="254"/>
      <c r="Q116" s="254"/>
      <c r="R116" s="254"/>
      <c r="S116" s="254"/>
      <c r="T116" s="113"/>
      <c r="U116" s="263"/>
      <c r="V116" s="263"/>
      <c r="W116" s="254"/>
      <c r="X116" s="263"/>
      <c r="Y116" s="263"/>
      <c r="Z116" s="254"/>
      <c r="AA116" s="274"/>
      <c r="AB116" s="275"/>
      <c r="AC116" s="125"/>
      <c r="AD116" s="176"/>
      <c r="AE116" s="126"/>
      <c r="AF116" s="254"/>
      <c r="AG116" s="253"/>
      <c r="AH116" s="276"/>
      <c r="AI116" s="255"/>
      <c r="AJ116" s="277"/>
      <c r="AK116" s="121"/>
      <c r="AL116" s="36">
        <v>40611</v>
      </c>
      <c r="AM116" s="147" t="s">
        <v>192</v>
      </c>
      <c r="AN116" s="139" t="s">
        <v>193</v>
      </c>
      <c r="AO116" s="36">
        <v>40612</v>
      </c>
      <c r="AP116" s="147">
        <v>20</v>
      </c>
      <c r="AQ116" s="157">
        <v>26</v>
      </c>
      <c r="AR116" s="36">
        <v>40613</v>
      </c>
      <c r="AS116" s="147"/>
      <c r="AT116" s="139"/>
      <c r="AU116" s="36">
        <v>40614</v>
      </c>
      <c r="AV116" s="147">
        <v>20</v>
      </c>
      <c r="AW116" s="139">
        <v>20</v>
      </c>
      <c r="AX116" s="209">
        <v>40615</v>
      </c>
      <c r="AY116" s="147">
        <v>20</v>
      </c>
      <c r="AZ116" s="139">
        <v>20</v>
      </c>
      <c r="BA116" s="36">
        <v>40616</v>
      </c>
      <c r="BB116" s="245">
        <v>20</v>
      </c>
      <c r="BC116" s="221">
        <v>6</v>
      </c>
      <c r="BD116" s="298">
        <v>40617</v>
      </c>
      <c r="BE116" s="148">
        <v>20</v>
      </c>
      <c r="BF116" s="127">
        <v>7</v>
      </c>
      <c r="BG116" s="239"/>
      <c r="BH116" s="239"/>
      <c r="BI116" s="239"/>
      <c r="BJ116" s="239"/>
      <c r="BK116" s="70">
        <f t="shared" si="2"/>
        <v>100</v>
      </c>
      <c r="BL116" s="92">
        <f t="shared" si="3"/>
        <v>79</v>
      </c>
    </row>
    <row r="117" spans="1:64" ht="18.75">
      <c r="A117" s="364"/>
      <c r="B117" s="345">
        <v>28</v>
      </c>
      <c r="C117" s="345">
        <v>2</v>
      </c>
      <c r="D117" s="313" t="s">
        <v>137</v>
      </c>
      <c r="E117" s="349">
        <v>272</v>
      </c>
      <c r="F117" s="349">
        <v>2</v>
      </c>
      <c r="G117" s="1" t="s">
        <v>138</v>
      </c>
      <c r="H117" s="62">
        <v>132</v>
      </c>
      <c r="I117" s="62">
        <v>16</v>
      </c>
      <c r="J117" s="62">
        <v>4</v>
      </c>
      <c r="K117" s="10"/>
      <c r="L117" s="255"/>
      <c r="M117" s="256"/>
      <c r="N117" s="4"/>
      <c r="O117" s="255"/>
      <c r="P117" s="256"/>
      <c r="Q117" s="255"/>
      <c r="R117" s="255"/>
      <c r="S117" s="256"/>
      <c r="T117" s="4"/>
      <c r="U117" s="264"/>
      <c r="V117" s="264"/>
      <c r="W117" s="255"/>
      <c r="X117" s="264"/>
      <c r="Y117" s="264"/>
      <c r="Z117" s="255"/>
      <c r="AA117" s="268"/>
      <c r="AB117" s="260"/>
      <c r="AC117" s="6"/>
      <c r="AD117" s="173"/>
      <c r="AE117" s="15"/>
      <c r="AF117" s="255"/>
      <c r="AG117" s="253"/>
      <c r="AH117" s="268"/>
      <c r="AI117" s="255"/>
      <c r="AJ117" s="277"/>
      <c r="AK117" s="121">
        <v>8</v>
      </c>
      <c r="AL117" s="5">
        <v>40611</v>
      </c>
      <c r="AM117" s="148"/>
      <c r="AN117" s="127">
        <v>9</v>
      </c>
      <c r="AO117" s="5">
        <v>40612</v>
      </c>
      <c r="AP117" s="148"/>
      <c r="AQ117" s="153" t="s">
        <v>197</v>
      </c>
      <c r="AR117" s="5">
        <v>40613</v>
      </c>
      <c r="AS117" s="148">
        <v>10</v>
      </c>
      <c r="AT117" s="127">
        <v>7</v>
      </c>
      <c r="AU117" s="5">
        <v>40614</v>
      </c>
      <c r="AV117" s="148" t="s">
        <v>205</v>
      </c>
      <c r="AW117" s="127" t="s">
        <v>205</v>
      </c>
      <c r="AX117" s="204"/>
      <c r="AY117" s="267"/>
      <c r="AZ117" s="267"/>
      <c r="BA117" s="36">
        <v>40616</v>
      </c>
      <c r="BB117" s="246">
        <v>16</v>
      </c>
      <c r="BC117" s="222">
        <v>7</v>
      </c>
      <c r="BD117" s="232"/>
      <c r="BE117" s="148"/>
      <c r="BF117" s="127"/>
      <c r="BG117" s="239"/>
      <c r="BH117" s="239"/>
      <c r="BI117" s="239"/>
      <c r="BJ117" s="239"/>
      <c r="BK117" s="70">
        <f t="shared" si="2"/>
        <v>26</v>
      </c>
      <c r="BL117" s="92">
        <f t="shared" si="3"/>
        <v>31</v>
      </c>
    </row>
    <row r="118" spans="1:64" ht="18.75">
      <c r="A118" s="364"/>
      <c r="B118" s="345"/>
      <c r="C118" s="345"/>
      <c r="D118" s="313"/>
      <c r="E118" s="349"/>
      <c r="F118" s="349"/>
      <c r="G118" s="1" t="s">
        <v>139</v>
      </c>
      <c r="H118" s="62"/>
      <c r="I118" s="62">
        <v>16</v>
      </c>
      <c r="J118" s="62">
        <v>4</v>
      </c>
      <c r="K118" s="10"/>
      <c r="L118" s="255"/>
      <c r="M118" s="256"/>
      <c r="N118" s="4"/>
      <c r="O118" s="255"/>
      <c r="P118" s="256"/>
      <c r="Q118" s="255"/>
      <c r="R118" s="255"/>
      <c r="S118" s="256"/>
      <c r="T118" s="4"/>
      <c r="U118" s="264"/>
      <c r="V118" s="264"/>
      <c r="W118" s="255"/>
      <c r="X118" s="264"/>
      <c r="Y118" s="264"/>
      <c r="Z118" s="255"/>
      <c r="AA118" s="268"/>
      <c r="AB118" s="260"/>
      <c r="AC118" s="16"/>
      <c r="AD118" s="177"/>
      <c r="AE118" s="15"/>
      <c r="AF118" s="255"/>
      <c r="AG118" s="253"/>
      <c r="AH118" s="268"/>
      <c r="AI118" s="5">
        <v>40610</v>
      </c>
      <c r="AJ118" s="168">
        <v>16</v>
      </c>
      <c r="AK118" s="121">
        <v>8</v>
      </c>
      <c r="AL118" s="5">
        <v>40611</v>
      </c>
      <c r="AM118" s="148">
        <v>16</v>
      </c>
      <c r="AN118" s="127">
        <v>9</v>
      </c>
      <c r="AO118" s="5">
        <v>40612</v>
      </c>
      <c r="AP118" s="148"/>
      <c r="AQ118" s="153"/>
      <c r="AR118" s="5">
        <v>40613</v>
      </c>
      <c r="AS118" s="148"/>
      <c r="AT118" s="127"/>
      <c r="AU118" s="5">
        <v>40614</v>
      </c>
      <c r="AV118" s="148" t="s">
        <v>205</v>
      </c>
      <c r="AW118" s="127" t="s">
        <v>205</v>
      </c>
      <c r="AX118" s="204"/>
      <c r="AY118" s="267"/>
      <c r="AZ118" s="267"/>
      <c r="BA118" s="1"/>
      <c r="BB118" s="289"/>
      <c r="BC118" s="289"/>
      <c r="BD118" s="230"/>
      <c r="BE118" s="149"/>
      <c r="BF118" s="128"/>
      <c r="BG118" s="238"/>
      <c r="BH118" s="238"/>
      <c r="BI118" s="238"/>
      <c r="BJ118" s="238"/>
      <c r="BK118" s="70">
        <f t="shared" si="2"/>
        <v>32</v>
      </c>
      <c r="BL118" s="92">
        <f t="shared" si="3"/>
        <v>17</v>
      </c>
    </row>
    <row r="119" spans="1:64" ht="18.75">
      <c r="A119" s="364"/>
      <c r="B119" s="345"/>
      <c r="C119" s="345"/>
      <c r="D119" s="313"/>
      <c r="E119" s="349"/>
      <c r="F119" s="349"/>
      <c r="G119" s="1" t="s">
        <v>187</v>
      </c>
      <c r="H119" s="62">
        <v>39</v>
      </c>
      <c r="I119" s="62">
        <v>20</v>
      </c>
      <c r="J119" s="62">
        <v>2</v>
      </c>
      <c r="K119" s="10"/>
      <c r="L119" s="255"/>
      <c r="M119" s="256"/>
      <c r="N119" s="4"/>
      <c r="O119" s="255"/>
      <c r="P119" s="256"/>
      <c r="Q119" s="255"/>
      <c r="R119" s="255"/>
      <c r="S119" s="256"/>
      <c r="T119" s="4"/>
      <c r="U119" s="264"/>
      <c r="V119" s="264"/>
      <c r="W119" s="255"/>
      <c r="X119" s="264"/>
      <c r="Y119" s="264"/>
      <c r="Z119" s="255"/>
      <c r="AA119" s="268"/>
      <c r="AB119" s="260"/>
      <c r="AC119" s="16"/>
      <c r="AD119" s="177"/>
      <c r="AE119" s="15"/>
      <c r="AF119" s="255"/>
      <c r="AG119" s="278"/>
      <c r="AH119" s="279"/>
      <c r="AI119" s="5">
        <v>40610</v>
      </c>
      <c r="AJ119" s="168">
        <v>20</v>
      </c>
      <c r="AK119" s="121">
        <v>16</v>
      </c>
      <c r="AL119" s="5">
        <v>40611</v>
      </c>
      <c r="AM119" s="148"/>
      <c r="AN119" s="127">
        <v>17</v>
      </c>
      <c r="AO119" s="5"/>
      <c r="AP119" s="148"/>
      <c r="AQ119" s="153">
        <v>7</v>
      </c>
      <c r="AR119" s="5"/>
      <c r="AS119" s="148">
        <v>15</v>
      </c>
      <c r="AT119" s="127">
        <v>7</v>
      </c>
      <c r="AU119" s="5"/>
      <c r="AV119" s="148" t="s">
        <v>205</v>
      </c>
      <c r="AW119" s="127" t="s">
        <v>205</v>
      </c>
      <c r="AX119" s="204"/>
      <c r="AY119" s="267"/>
      <c r="AZ119" s="267"/>
      <c r="BA119" s="5">
        <v>40616</v>
      </c>
      <c r="BB119" s="247">
        <v>20</v>
      </c>
      <c r="BC119" s="223">
        <v>6</v>
      </c>
      <c r="BD119" s="230"/>
      <c r="BE119" s="149"/>
      <c r="BF119" s="128"/>
      <c r="BG119" s="238"/>
      <c r="BH119" s="238"/>
      <c r="BI119" s="238"/>
      <c r="BJ119" s="238"/>
      <c r="BK119" s="70">
        <f t="shared" si="2"/>
        <v>55</v>
      </c>
      <c r="BL119" s="92">
        <f t="shared" si="3"/>
        <v>53</v>
      </c>
    </row>
    <row r="120" spans="1:64" ht="18.75">
      <c r="A120" s="364"/>
      <c r="B120" s="345"/>
      <c r="C120" s="345"/>
      <c r="D120" s="313"/>
      <c r="E120" s="349"/>
      <c r="F120" s="349"/>
      <c r="G120" s="1" t="s">
        <v>188</v>
      </c>
      <c r="H120" s="62">
        <v>18</v>
      </c>
      <c r="I120" s="62">
        <v>15</v>
      </c>
      <c r="J120" s="62">
        <v>2</v>
      </c>
      <c r="K120" s="10"/>
      <c r="L120" s="255"/>
      <c r="M120" s="256"/>
      <c r="N120" s="4"/>
      <c r="O120" s="255"/>
      <c r="P120" s="256"/>
      <c r="Q120" s="255"/>
      <c r="R120" s="255"/>
      <c r="S120" s="256"/>
      <c r="T120" s="4"/>
      <c r="U120" s="264"/>
      <c r="V120" s="264"/>
      <c r="W120" s="255"/>
      <c r="X120" s="264"/>
      <c r="Y120" s="264"/>
      <c r="Z120" s="255"/>
      <c r="AA120" s="268"/>
      <c r="AB120" s="260"/>
      <c r="AC120" s="16"/>
      <c r="AD120" s="177"/>
      <c r="AE120" s="15"/>
      <c r="AF120" s="255"/>
      <c r="AG120" s="278"/>
      <c r="AH120" s="279"/>
      <c r="AI120" s="5">
        <v>40610</v>
      </c>
      <c r="AJ120" s="168">
        <v>18</v>
      </c>
      <c r="AK120" s="121">
        <v>7</v>
      </c>
      <c r="AL120" s="5">
        <v>40611</v>
      </c>
      <c r="AM120" s="148"/>
      <c r="AN120" s="127">
        <v>7</v>
      </c>
      <c r="AO120" s="5">
        <v>40612</v>
      </c>
      <c r="AP120" s="148">
        <v>11</v>
      </c>
      <c r="AQ120" s="153">
        <v>8</v>
      </c>
      <c r="AR120" s="5"/>
      <c r="AS120" s="148">
        <v>11</v>
      </c>
      <c r="AT120" s="127">
        <v>8</v>
      </c>
      <c r="AU120" s="5" t="s">
        <v>201</v>
      </c>
      <c r="AV120" s="148" t="s">
        <v>201</v>
      </c>
      <c r="AW120" s="127" t="s">
        <v>201</v>
      </c>
      <c r="AX120" s="204"/>
      <c r="AY120" s="267"/>
      <c r="AZ120" s="267"/>
      <c r="BA120" s="255"/>
      <c r="BB120" s="289"/>
      <c r="BC120" s="289"/>
      <c r="BD120" s="290"/>
      <c r="BE120" s="149"/>
      <c r="BF120" s="128"/>
      <c r="BG120" s="238"/>
      <c r="BH120" s="238"/>
      <c r="BI120" s="238"/>
      <c r="BJ120" s="238"/>
      <c r="BK120" s="70">
        <f t="shared" si="2"/>
        <v>40</v>
      </c>
      <c r="BL120" s="92">
        <f t="shared" si="3"/>
        <v>30</v>
      </c>
    </row>
    <row r="121" spans="1:64" ht="18.75">
      <c r="A121" s="364"/>
      <c r="B121" s="345"/>
      <c r="C121" s="345"/>
      <c r="D121" s="313"/>
      <c r="E121" s="349"/>
      <c r="F121" s="349"/>
      <c r="G121" s="1" t="s">
        <v>189</v>
      </c>
      <c r="H121" s="62">
        <v>33</v>
      </c>
      <c r="I121" s="62">
        <v>20</v>
      </c>
      <c r="J121" s="62">
        <v>2</v>
      </c>
      <c r="K121" s="10"/>
      <c r="L121" s="255"/>
      <c r="M121" s="256"/>
      <c r="N121" s="4"/>
      <c r="O121" s="255"/>
      <c r="P121" s="256"/>
      <c r="Q121" s="255"/>
      <c r="R121" s="255"/>
      <c r="S121" s="256"/>
      <c r="T121" s="4"/>
      <c r="U121" s="264"/>
      <c r="V121" s="264"/>
      <c r="W121" s="255"/>
      <c r="X121" s="264"/>
      <c r="Y121" s="264"/>
      <c r="Z121" s="255"/>
      <c r="AA121" s="268"/>
      <c r="AB121" s="260"/>
      <c r="AC121" s="16"/>
      <c r="AD121" s="177"/>
      <c r="AE121" s="15"/>
      <c r="AF121" s="255"/>
      <c r="AG121" s="278"/>
      <c r="AH121" s="279"/>
      <c r="AI121" s="5">
        <v>40610</v>
      </c>
      <c r="AJ121" s="168">
        <v>20</v>
      </c>
      <c r="AK121" s="121">
        <v>11</v>
      </c>
      <c r="AL121" s="5">
        <v>40611</v>
      </c>
      <c r="AM121" s="148"/>
      <c r="AN121" s="127">
        <v>11</v>
      </c>
      <c r="AO121" s="5"/>
      <c r="AP121" s="148">
        <v>13</v>
      </c>
      <c r="AQ121" s="153">
        <v>0</v>
      </c>
      <c r="AR121" s="5"/>
      <c r="AS121" s="148">
        <v>13</v>
      </c>
      <c r="AT121" s="127">
        <v>0</v>
      </c>
      <c r="AU121" s="5"/>
      <c r="AV121" s="148" t="s">
        <v>205</v>
      </c>
      <c r="AW121" s="127" t="s">
        <v>205</v>
      </c>
      <c r="AX121" s="204"/>
      <c r="AY121" s="267"/>
      <c r="AZ121" s="267"/>
      <c r="BA121" s="5">
        <v>40616</v>
      </c>
      <c r="BB121" s="247">
        <v>20</v>
      </c>
      <c r="BC121" s="223"/>
      <c r="BD121" s="230"/>
      <c r="BE121" s="149"/>
      <c r="BF121" s="128"/>
      <c r="BG121" s="238"/>
      <c r="BH121" s="238"/>
      <c r="BI121" s="238"/>
      <c r="BJ121" s="238"/>
      <c r="BK121" s="70">
        <f t="shared" si="2"/>
        <v>66</v>
      </c>
      <c r="BL121" s="92">
        <f t="shared" si="3"/>
        <v>22</v>
      </c>
    </row>
    <row r="122" spans="1:64" ht="18.75">
      <c r="A122" s="364"/>
      <c r="B122" s="345"/>
      <c r="C122" s="345"/>
      <c r="D122" s="313"/>
      <c r="E122" s="349"/>
      <c r="F122" s="349"/>
      <c r="G122" s="1" t="s">
        <v>140</v>
      </c>
      <c r="H122" s="62">
        <v>88</v>
      </c>
      <c r="I122" s="62">
        <v>30</v>
      </c>
      <c r="J122" s="62">
        <v>4</v>
      </c>
      <c r="K122" s="10"/>
      <c r="L122" s="256"/>
      <c r="M122" s="256"/>
      <c r="N122" s="4"/>
      <c r="O122" s="256"/>
      <c r="P122" s="256"/>
      <c r="Q122" s="255"/>
      <c r="R122" s="256"/>
      <c r="S122" s="256"/>
      <c r="T122" s="2">
        <v>40605</v>
      </c>
      <c r="U122" s="186">
        <v>20</v>
      </c>
      <c r="V122" s="42">
        <v>6</v>
      </c>
      <c r="W122" s="5">
        <v>40606</v>
      </c>
      <c r="X122" s="186">
        <v>20</v>
      </c>
      <c r="Y122" s="42">
        <v>6</v>
      </c>
      <c r="Z122" s="5">
        <v>40607</v>
      </c>
      <c r="AA122" s="268"/>
      <c r="AB122" s="260"/>
      <c r="AC122" s="6"/>
      <c r="AD122" s="177"/>
      <c r="AE122" s="15"/>
      <c r="AF122" s="255"/>
      <c r="AG122" s="278"/>
      <c r="AH122" s="278"/>
      <c r="AI122" s="5">
        <v>40610</v>
      </c>
      <c r="AJ122" s="168">
        <v>30</v>
      </c>
      <c r="AK122" s="121">
        <v>16</v>
      </c>
      <c r="AL122" s="5">
        <v>40611</v>
      </c>
      <c r="AM122" s="148"/>
      <c r="AN122" s="127">
        <v>17</v>
      </c>
      <c r="AO122" s="5">
        <v>40612</v>
      </c>
      <c r="AP122" s="148"/>
      <c r="AQ122" s="153">
        <v>7</v>
      </c>
      <c r="AR122" s="5">
        <v>40613</v>
      </c>
      <c r="AS122" s="148"/>
      <c r="AT122" s="127">
        <v>7</v>
      </c>
      <c r="AU122" s="5">
        <v>40614</v>
      </c>
      <c r="AV122" s="148"/>
      <c r="AW122" s="127" t="s">
        <v>190</v>
      </c>
      <c r="AX122" s="204"/>
      <c r="AY122" s="267"/>
      <c r="AZ122" s="267"/>
      <c r="BA122" s="5">
        <v>40616</v>
      </c>
      <c r="BB122" s="246">
        <v>30</v>
      </c>
      <c r="BC122" s="222">
        <v>13</v>
      </c>
      <c r="BD122" s="232"/>
      <c r="BE122" s="148"/>
      <c r="BF122" s="127"/>
      <c r="BG122" s="239"/>
      <c r="BH122" s="239"/>
      <c r="BI122" s="239"/>
      <c r="BJ122" s="239"/>
      <c r="BK122" s="70">
        <f t="shared" si="2"/>
        <v>100</v>
      </c>
      <c r="BL122" s="92">
        <f t="shared" si="3"/>
        <v>72</v>
      </c>
    </row>
    <row r="123" spans="1:64" ht="18.75">
      <c r="A123" s="364"/>
      <c r="B123" s="345"/>
      <c r="C123" s="345"/>
      <c r="D123" s="313"/>
      <c r="E123" s="349"/>
      <c r="F123" s="349"/>
      <c r="G123" s="12" t="s">
        <v>162</v>
      </c>
      <c r="H123" s="62"/>
      <c r="I123" s="62"/>
      <c r="J123" s="62"/>
      <c r="K123" s="10"/>
      <c r="L123" s="256"/>
      <c r="M123" s="256"/>
      <c r="N123" s="4"/>
      <c r="O123" s="256"/>
      <c r="P123" s="256"/>
      <c r="Q123" s="255"/>
      <c r="R123" s="256"/>
      <c r="S123" s="256"/>
      <c r="T123" s="256"/>
      <c r="U123" s="259"/>
      <c r="V123" s="259"/>
      <c r="W123" s="255"/>
      <c r="X123" s="259"/>
      <c r="Y123" s="259"/>
      <c r="Z123" s="4"/>
      <c r="AA123" s="268"/>
      <c r="AB123" s="260"/>
      <c r="AC123" s="6"/>
      <c r="AD123" s="173"/>
      <c r="AE123" s="15"/>
      <c r="AF123" s="30">
        <v>40609</v>
      </c>
      <c r="AG123" s="163">
        <v>10</v>
      </c>
      <c r="AH123" s="127">
        <v>9</v>
      </c>
      <c r="AI123" s="5">
        <v>40610</v>
      </c>
      <c r="AJ123" s="168">
        <v>20</v>
      </c>
      <c r="AK123" s="121">
        <v>22</v>
      </c>
      <c r="AL123" s="255"/>
      <c r="AM123" s="268"/>
      <c r="AN123" s="268"/>
      <c r="AO123" s="255"/>
      <c r="AP123" s="268"/>
      <c r="AQ123" s="281"/>
      <c r="AR123" s="255"/>
      <c r="AS123" s="268"/>
      <c r="AT123" s="268"/>
      <c r="AU123" s="255"/>
      <c r="AV123" s="268"/>
      <c r="AW123" s="268"/>
      <c r="AX123" s="204"/>
      <c r="AY123" s="267"/>
      <c r="AZ123" s="267"/>
      <c r="BA123" s="255"/>
      <c r="BB123" s="291"/>
      <c r="BC123" s="291"/>
      <c r="BD123" s="251"/>
      <c r="BE123" s="148"/>
      <c r="BF123" s="127"/>
      <c r="BG123" s="239"/>
      <c r="BH123" s="239"/>
      <c r="BI123" s="239"/>
      <c r="BJ123" s="239"/>
      <c r="BK123" s="70">
        <f t="shared" si="2"/>
        <v>30</v>
      </c>
      <c r="BL123" s="92">
        <f t="shared" si="3"/>
        <v>31</v>
      </c>
    </row>
    <row r="124" spans="1:64" ht="18.75">
      <c r="A124" s="364"/>
      <c r="B124" s="58">
        <v>29</v>
      </c>
      <c r="C124" s="58">
        <v>3</v>
      </c>
      <c r="D124" s="29" t="s">
        <v>141</v>
      </c>
      <c r="E124" s="62">
        <v>31</v>
      </c>
      <c r="F124" s="62">
        <v>1</v>
      </c>
      <c r="G124" s="1" t="s">
        <v>202</v>
      </c>
      <c r="H124" s="62">
        <v>29</v>
      </c>
      <c r="I124" s="62">
        <v>20</v>
      </c>
      <c r="J124" s="62">
        <v>2</v>
      </c>
      <c r="K124" s="10"/>
      <c r="L124" s="256"/>
      <c r="M124" s="256"/>
      <c r="N124" s="4"/>
      <c r="O124" s="256"/>
      <c r="P124" s="256"/>
      <c r="Q124" s="255"/>
      <c r="R124" s="256"/>
      <c r="S124" s="256"/>
      <c r="T124" s="256"/>
      <c r="U124" s="259"/>
      <c r="V124" s="259"/>
      <c r="W124" s="255"/>
      <c r="X124" s="259"/>
      <c r="Y124" s="259"/>
      <c r="Z124" s="255"/>
      <c r="AA124" s="268"/>
      <c r="AB124" s="260"/>
      <c r="AC124" s="6"/>
      <c r="AD124" s="173"/>
      <c r="AE124" s="15"/>
      <c r="AF124" s="5">
        <v>40609</v>
      </c>
      <c r="AG124" s="163">
        <v>20</v>
      </c>
      <c r="AH124" s="127">
        <v>21</v>
      </c>
      <c r="AI124" s="5">
        <v>40610</v>
      </c>
      <c r="AJ124" s="168">
        <v>20</v>
      </c>
      <c r="AK124" s="121">
        <v>23</v>
      </c>
      <c r="AL124" s="5">
        <v>40611</v>
      </c>
      <c r="AM124" s="148">
        <v>20</v>
      </c>
      <c r="AN124" s="127">
        <v>19</v>
      </c>
      <c r="AO124" s="1" t="s">
        <v>197</v>
      </c>
      <c r="AP124" s="149"/>
      <c r="AQ124" s="154"/>
      <c r="AR124" s="1" t="s">
        <v>197</v>
      </c>
      <c r="AS124" s="148"/>
      <c r="AT124" s="128" t="s">
        <v>197</v>
      </c>
      <c r="AU124" s="1"/>
      <c r="AV124" s="149" t="s">
        <v>197</v>
      </c>
      <c r="AW124" s="128" t="s">
        <v>197</v>
      </c>
      <c r="AX124" s="204"/>
      <c r="AY124" s="267"/>
      <c r="AZ124" s="267"/>
      <c r="BA124" s="253"/>
      <c r="BB124" s="289"/>
      <c r="BC124" s="289"/>
      <c r="BD124" s="290"/>
      <c r="BE124" s="149"/>
      <c r="BF124" s="128"/>
      <c r="BG124" s="238"/>
      <c r="BH124" s="238"/>
      <c r="BI124" s="238"/>
      <c r="BJ124" s="238"/>
      <c r="BK124" s="70">
        <f t="shared" si="2"/>
        <v>60</v>
      </c>
      <c r="BL124" s="92">
        <f t="shared" si="3"/>
        <v>63</v>
      </c>
    </row>
    <row r="125" spans="1:64" ht="18.75">
      <c r="A125" s="364"/>
      <c r="B125" s="58">
        <v>30</v>
      </c>
      <c r="C125" s="58">
        <v>4</v>
      </c>
      <c r="D125" s="29" t="s">
        <v>142</v>
      </c>
      <c r="E125" s="62">
        <v>60</v>
      </c>
      <c r="F125" s="62">
        <v>1</v>
      </c>
      <c r="G125" s="1" t="s">
        <v>143</v>
      </c>
      <c r="H125" s="62">
        <v>46</v>
      </c>
      <c r="I125" s="62">
        <v>15</v>
      </c>
      <c r="J125" s="17">
        <v>3</v>
      </c>
      <c r="K125" s="13"/>
      <c r="L125" s="253"/>
      <c r="M125" s="253"/>
      <c r="N125" s="13"/>
      <c r="O125" s="253"/>
      <c r="P125" s="253"/>
      <c r="Q125" s="253"/>
      <c r="R125" s="253"/>
      <c r="S125" s="253"/>
      <c r="T125" s="253"/>
      <c r="U125" s="260"/>
      <c r="V125" s="260"/>
      <c r="W125" s="4"/>
      <c r="X125" s="260"/>
      <c r="Y125" s="260"/>
      <c r="Z125" s="255"/>
      <c r="AA125" s="268"/>
      <c r="AB125" s="260"/>
      <c r="AC125" s="6"/>
      <c r="AD125" s="173"/>
      <c r="AE125" s="15"/>
      <c r="AF125" s="5">
        <v>40609</v>
      </c>
      <c r="AG125" s="163">
        <v>15</v>
      </c>
      <c r="AH125" s="127">
        <v>12</v>
      </c>
      <c r="AI125" s="5">
        <v>40610</v>
      </c>
      <c r="AJ125" s="168">
        <v>15</v>
      </c>
      <c r="AK125" s="121">
        <v>12</v>
      </c>
      <c r="AL125" s="5">
        <v>40611</v>
      </c>
      <c r="AM125" s="148">
        <v>15</v>
      </c>
      <c r="AN125" s="127">
        <v>12</v>
      </c>
      <c r="AO125" s="5">
        <v>40612</v>
      </c>
      <c r="AP125" s="148"/>
      <c r="AQ125" s="153">
        <v>10</v>
      </c>
      <c r="AR125" s="5">
        <v>40613</v>
      </c>
      <c r="AS125" s="148"/>
      <c r="AT125" s="127">
        <v>7</v>
      </c>
      <c r="AU125" s="5">
        <v>40614</v>
      </c>
      <c r="AV125" s="148" t="s">
        <v>205</v>
      </c>
      <c r="AW125" s="127" t="s">
        <v>205</v>
      </c>
      <c r="AX125" s="204"/>
      <c r="AY125" s="267"/>
      <c r="AZ125" s="267"/>
      <c r="BA125" s="5">
        <v>40616</v>
      </c>
      <c r="BB125" s="247">
        <v>15</v>
      </c>
      <c r="BC125" s="223">
        <v>12</v>
      </c>
      <c r="BD125" s="230"/>
      <c r="BE125" s="149"/>
      <c r="BF125" s="128"/>
      <c r="BG125" s="238"/>
      <c r="BH125" s="238"/>
      <c r="BI125" s="238"/>
      <c r="BJ125" s="238"/>
      <c r="BK125" s="70">
        <f t="shared" si="2"/>
        <v>60</v>
      </c>
      <c r="BL125" s="92">
        <f t="shared" si="3"/>
        <v>65</v>
      </c>
    </row>
    <row r="126" spans="1:64" ht="18.75">
      <c r="A126" s="364"/>
      <c r="B126" s="58">
        <v>31</v>
      </c>
      <c r="C126" s="58">
        <v>5</v>
      </c>
      <c r="D126" s="29" t="s">
        <v>144</v>
      </c>
      <c r="E126" s="62">
        <v>46</v>
      </c>
      <c r="F126" s="62">
        <v>1</v>
      </c>
      <c r="G126" s="1" t="s">
        <v>203</v>
      </c>
      <c r="H126" s="1">
        <v>44</v>
      </c>
      <c r="I126" s="62">
        <v>22</v>
      </c>
      <c r="J126" s="17">
        <v>2</v>
      </c>
      <c r="K126" s="13"/>
      <c r="L126" s="253"/>
      <c r="M126" s="253"/>
      <c r="N126" s="13"/>
      <c r="O126" s="253"/>
      <c r="P126" s="253"/>
      <c r="Q126" s="253"/>
      <c r="R126" s="253"/>
      <c r="S126" s="253"/>
      <c r="T126" s="253"/>
      <c r="U126" s="260"/>
      <c r="V126" s="260"/>
      <c r="W126" s="4"/>
      <c r="X126" s="260"/>
      <c r="Y126" s="260"/>
      <c r="Z126" s="255"/>
      <c r="AA126" s="268"/>
      <c r="AB126" s="260"/>
      <c r="AC126" s="6"/>
      <c r="AD126" s="163"/>
      <c r="AE126" s="8"/>
      <c r="AF126" s="255"/>
      <c r="AG126" s="253"/>
      <c r="AH126" s="268"/>
      <c r="AI126" s="5">
        <v>40610</v>
      </c>
      <c r="AJ126" s="168">
        <v>22</v>
      </c>
      <c r="AK126" s="121">
        <v>16</v>
      </c>
      <c r="AL126" s="5">
        <v>40611</v>
      </c>
      <c r="AM126" s="148">
        <v>22</v>
      </c>
      <c r="AN126" s="127">
        <v>17</v>
      </c>
      <c r="AO126" s="5">
        <v>40612</v>
      </c>
      <c r="AP126" s="148">
        <v>15</v>
      </c>
      <c r="AQ126" s="153">
        <v>7</v>
      </c>
      <c r="AR126" s="5">
        <v>40613</v>
      </c>
      <c r="AS126" s="148"/>
      <c r="AT126" s="127">
        <v>9</v>
      </c>
      <c r="AU126" s="1"/>
      <c r="AV126" s="149"/>
      <c r="AW126" s="128">
        <v>22</v>
      </c>
      <c r="AX126" s="204"/>
      <c r="AY126" s="267"/>
      <c r="AZ126" s="267"/>
      <c r="BA126" s="1"/>
      <c r="BB126" s="289"/>
      <c r="BC126" s="289"/>
      <c r="BD126" s="230"/>
      <c r="BE126" s="149"/>
      <c r="BF126" s="128"/>
      <c r="BG126" s="238"/>
      <c r="BH126" s="238"/>
      <c r="BI126" s="238"/>
      <c r="BJ126" s="238"/>
      <c r="BK126" s="70">
        <f t="shared" si="2"/>
        <v>59</v>
      </c>
      <c r="BL126" s="92">
        <f t="shared" si="3"/>
        <v>71</v>
      </c>
    </row>
    <row r="127" spans="1:64" ht="18.75">
      <c r="A127" s="364"/>
      <c r="B127" s="58">
        <v>32</v>
      </c>
      <c r="C127" s="58">
        <v>6</v>
      </c>
      <c r="D127" s="29" t="s">
        <v>145</v>
      </c>
      <c r="E127" s="62">
        <v>59</v>
      </c>
      <c r="F127" s="62">
        <v>1</v>
      </c>
      <c r="G127" s="1" t="s">
        <v>161</v>
      </c>
      <c r="H127" s="1"/>
      <c r="I127" s="62"/>
      <c r="J127" s="1"/>
      <c r="K127" s="13"/>
      <c r="L127" s="253"/>
      <c r="M127" s="253"/>
      <c r="N127" s="13"/>
      <c r="O127" s="253"/>
      <c r="P127" s="253"/>
      <c r="Q127" s="253"/>
      <c r="R127" s="253"/>
      <c r="S127" s="253"/>
      <c r="T127" s="253"/>
      <c r="U127" s="260"/>
      <c r="V127" s="260"/>
      <c r="W127" s="13"/>
      <c r="X127" s="260"/>
      <c r="Y127" s="260"/>
      <c r="Z127" s="253"/>
      <c r="AA127" s="267"/>
      <c r="AB127" s="260"/>
      <c r="AC127" s="6"/>
      <c r="AD127" s="163"/>
      <c r="AE127" s="8"/>
      <c r="AF127" s="253"/>
      <c r="AG127" s="253"/>
      <c r="AH127" s="267"/>
      <c r="AI127" s="255"/>
      <c r="AJ127" s="277"/>
      <c r="AK127" s="277"/>
      <c r="AL127" s="253"/>
      <c r="AM127" s="267"/>
      <c r="AN127" s="267"/>
      <c r="AO127" s="253"/>
      <c r="AP127" s="267"/>
      <c r="AQ127" s="280"/>
      <c r="AR127" s="253"/>
      <c r="AS127" s="268"/>
      <c r="AT127" s="267"/>
      <c r="AU127" s="253"/>
      <c r="AV127" s="267"/>
      <c r="AW127" s="267"/>
      <c r="AX127" s="204"/>
      <c r="AY127" s="267"/>
      <c r="AZ127" s="267"/>
      <c r="BA127" s="253"/>
      <c r="BB127" s="289"/>
      <c r="BC127" s="289"/>
      <c r="BD127" s="290"/>
      <c r="BE127" s="149"/>
      <c r="BF127" s="128"/>
      <c r="BG127" s="238"/>
      <c r="BH127" s="238"/>
      <c r="BI127" s="238"/>
      <c r="BJ127" s="238"/>
      <c r="BK127" s="70">
        <f t="shared" si="2"/>
        <v>0</v>
      </c>
      <c r="BL127" s="92">
        <f t="shared" si="3"/>
        <v>0</v>
      </c>
    </row>
    <row r="128" spans="1:64" ht="18.75">
      <c r="A128" s="364"/>
      <c r="B128" s="58">
        <v>33</v>
      </c>
      <c r="C128" s="58">
        <v>7</v>
      </c>
      <c r="D128" s="29" t="s">
        <v>146</v>
      </c>
      <c r="E128" s="62">
        <v>16</v>
      </c>
      <c r="F128" s="62">
        <v>1</v>
      </c>
      <c r="G128" s="1" t="s">
        <v>183</v>
      </c>
      <c r="H128" s="1">
        <v>14</v>
      </c>
      <c r="I128" s="62">
        <v>15</v>
      </c>
      <c r="J128" s="17">
        <v>1</v>
      </c>
      <c r="K128" s="13"/>
      <c r="L128" s="256"/>
      <c r="M128" s="253"/>
      <c r="N128" s="13"/>
      <c r="O128" s="256"/>
      <c r="P128" s="253"/>
      <c r="Q128" s="253"/>
      <c r="R128" s="256"/>
      <c r="S128" s="253"/>
      <c r="T128" s="256"/>
      <c r="U128" s="259"/>
      <c r="V128" s="259"/>
      <c r="W128" s="10"/>
      <c r="X128" s="259"/>
      <c r="Y128" s="259"/>
      <c r="Z128" s="253"/>
      <c r="AA128" s="267"/>
      <c r="AB128" s="260"/>
      <c r="AC128" s="6"/>
      <c r="AD128" s="163"/>
      <c r="AE128" s="8"/>
      <c r="AF128" s="255"/>
      <c r="AG128" s="253"/>
      <c r="AH128" s="268"/>
      <c r="AI128" s="5">
        <v>40610</v>
      </c>
      <c r="AJ128" s="168">
        <v>16</v>
      </c>
      <c r="AK128" s="121">
        <v>16</v>
      </c>
      <c r="AL128" s="5">
        <v>40611</v>
      </c>
      <c r="AM128" s="149">
        <v>16</v>
      </c>
      <c r="AN128" s="128">
        <v>16</v>
      </c>
      <c r="AO128" s="5" t="s">
        <v>201</v>
      </c>
      <c r="AP128" s="282"/>
      <c r="AQ128" s="282"/>
      <c r="AR128" s="253"/>
      <c r="AS128" s="268"/>
      <c r="AT128" s="267"/>
      <c r="AU128" s="253"/>
      <c r="AV128" s="267"/>
      <c r="AW128" s="267"/>
      <c r="AX128" s="204"/>
      <c r="AY128" s="267"/>
      <c r="AZ128" s="267"/>
      <c r="BA128" s="253"/>
      <c r="BB128" s="289"/>
      <c r="BC128" s="289"/>
      <c r="BD128" s="290"/>
      <c r="BE128" s="149"/>
      <c r="BF128" s="128"/>
      <c r="BG128" s="238"/>
      <c r="BH128" s="238"/>
      <c r="BI128" s="238"/>
      <c r="BJ128" s="238"/>
      <c r="BK128" s="70">
        <f t="shared" si="2"/>
        <v>32</v>
      </c>
      <c r="BL128" s="92">
        <f t="shared" si="3"/>
        <v>32</v>
      </c>
    </row>
    <row r="129" spans="1:64" ht="18.75">
      <c r="A129" s="364"/>
      <c r="B129" s="58">
        <v>34</v>
      </c>
      <c r="C129" s="58">
        <v>8</v>
      </c>
      <c r="D129" s="29" t="s">
        <v>147</v>
      </c>
      <c r="E129" s="62">
        <v>52</v>
      </c>
      <c r="F129" s="62">
        <v>1</v>
      </c>
      <c r="G129" s="1" t="s">
        <v>182</v>
      </c>
      <c r="H129" s="1">
        <v>50</v>
      </c>
      <c r="I129" s="62">
        <v>14</v>
      </c>
      <c r="J129" s="17">
        <v>4</v>
      </c>
      <c r="K129" s="13"/>
      <c r="L129" s="253"/>
      <c r="M129" s="253"/>
      <c r="N129" s="13"/>
      <c r="O129" s="253"/>
      <c r="P129" s="253"/>
      <c r="Q129" s="253"/>
      <c r="R129" s="253"/>
      <c r="S129" s="253"/>
      <c r="T129" s="2">
        <v>40605</v>
      </c>
      <c r="U129" s="170">
        <v>16</v>
      </c>
      <c r="V129" s="39">
        <v>17</v>
      </c>
      <c r="W129" s="5">
        <v>40606</v>
      </c>
      <c r="X129" s="170">
        <v>16</v>
      </c>
      <c r="Y129" s="39">
        <v>17</v>
      </c>
      <c r="Z129" s="5">
        <v>40607</v>
      </c>
      <c r="AA129" s="268"/>
      <c r="AB129" s="260"/>
      <c r="AC129" s="6"/>
      <c r="AD129" s="173"/>
      <c r="AE129" s="8"/>
      <c r="AF129" s="5">
        <v>40609</v>
      </c>
      <c r="AG129" s="163">
        <v>20</v>
      </c>
      <c r="AH129" s="129">
        <v>16</v>
      </c>
      <c r="AI129" s="5">
        <v>40610</v>
      </c>
      <c r="AJ129" s="168">
        <v>20</v>
      </c>
      <c r="AK129" s="121">
        <v>16</v>
      </c>
      <c r="AL129" s="5">
        <v>40611</v>
      </c>
      <c r="AM129" s="148"/>
      <c r="AN129" s="127">
        <v>5</v>
      </c>
      <c r="AO129" s="5">
        <v>40612</v>
      </c>
      <c r="AP129" s="152">
        <v>17</v>
      </c>
      <c r="AQ129" s="158">
        <v>5</v>
      </c>
      <c r="AR129" s="5">
        <v>40613</v>
      </c>
      <c r="AS129" s="148"/>
      <c r="AT129" s="127">
        <v>0</v>
      </c>
      <c r="AU129" s="5">
        <v>40614</v>
      </c>
      <c r="AV129" s="148"/>
      <c r="AW129" s="127" t="s">
        <v>205</v>
      </c>
      <c r="AX129" s="204"/>
      <c r="AY129" s="267"/>
      <c r="AZ129" s="267"/>
      <c r="BA129" s="253"/>
      <c r="BB129" s="289"/>
      <c r="BC129" s="289"/>
      <c r="BD129" s="290"/>
      <c r="BE129" s="149"/>
      <c r="BF129" s="128"/>
      <c r="BG129" s="238"/>
      <c r="BH129" s="238"/>
      <c r="BI129" s="238"/>
      <c r="BJ129" s="238"/>
      <c r="BK129" s="70">
        <f t="shared" si="2"/>
        <v>89</v>
      </c>
      <c r="BL129" s="92">
        <f t="shared" si="3"/>
        <v>76</v>
      </c>
    </row>
    <row r="130" spans="1:64" ht="18.75">
      <c r="A130" s="364"/>
      <c r="B130" s="345">
        <v>35</v>
      </c>
      <c r="C130" s="345">
        <v>9</v>
      </c>
      <c r="D130" s="313" t="s">
        <v>148</v>
      </c>
      <c r="E130" s="349">
        <v>355</v>
      </c>
      <c r="F130" s="349">
        <v>3</v>
      </c>
      <c r="G130" s="130" t="s">
        <v>178</v>
      </c>
      <c r="H130" s="131">
        <v>35</v>
      </c>
      <c r="I130" s="131">
        <v>20</v>
      </c>
      <c r="J130" s="131">
        <v>7</v>
      </c>
      <c r="K130" s="13"/>
      <c r="L130" s="256"/>
      <c r="M130" s="253"/>
      <c r="N130" s="13"/>
      <c r="O130" s="256"/>
      <c r="P130" s="253"/>
      <c r="Q130" s="253"/>
      <c r="R130" s="256"/>
      <c r="S130" s="253"/>
      <c r="T130" s="256"/>
      <c r="U130" s="259"/>
      <c r="V130" s="259"/>
      <c r="W130" s="256"/>
      <c r="X130" s="259"/>
      <c r="Y130" s="259"/>
      <c r="Z130" s="253"/>
      <c r="AA130" s="267"/>
      <c r="AB130" s="260"/>
      <c r="AC130" s="6"/>
      <c r="AD130" s="163"/>
      <c r="AE130" s="8"/>
      <c r="AF130" s="5">
        <v>40609</v>
      </c>
      <c r="AG130" s="163">
        <v>20</v>
      </c>
      <c r="AH130" s="127">
        <v>16</v>
      </c>
      <c r="AI130" s="5">
        <v>40610</v>
      </c>
      <c r="AJ130" s="168">
        <v>20</v>
      </c>
      <c r="AK130" s="121">
        <v>13</v>
      </c>
      <c r="AL130" s="5"/>
      <c r="AM130" s="148" t="s">
        <v>177</v>
      </c>
      <c r="AN130" s="127" t="s">
        <v>190</v>
      </c>
      <c r="AO130" s="5"/>
      <c r="AP130" s="148" t="s">
        <v>177</v>
      </c>
      <c r="AQ130" s="153" t="s">
        <v>177</v>
      </c>
      <c r="AR130" s="5"/>
      <c r="AS130" s="148"/>
      <c r="AT130" s="127"/>
      <c r="AU130" s="5"/>
      <c r="AV130" s="148"/>
      <c r="AW130" s="127" t="s">
        <v>190</v>
      </c>
      <c r="AX130" s="204"/>
      <c r="AY130" s="267"/>
      <c r="AZ130" s="267"/>
      <c r="BA130" s="5">
        <v>40616</v>
      </c>
      <c r="BB130" s="246" t="s">
        <v>177</v>
      </c>
      <c r="BC130" s="222"/>
      <c r="BD130" s="210">
        <v>40617</v>
      </c>
      <c r="BE130" s="148"/>
      <c r="BF130" s="127"/>
      <c r="BG130" s="239"/>
      <c r="BH130" s="239"/>
      <c r="BI130" s="239"/>
      <c r="BJ130" s="239"/>
      <c r="BK130" s="70">
        <f t="shared" si="2"/>
        <v>40</v>
      </c>
      <c r="BL130" s="92">
        <f t="shared" si="3"/>
        <v>29</v>
      </c>
    </row>
    <row r="131" spans="1:64" ht="18.75">
      <c r="A131" s="364"/>
      <c r="B131" s="345"/>
      <c r="C131" s="345"/>
      <c r="D131" s="313"/>
      <c r="E131" s="349"/>
      <c r="F131" s="349"/>
      <c r="G131" s="1" t="s">
        <v>149</v>
      </c>
      <c r="H131" s="131">
        <v>75</v>
      </c>
      <c r="I131" s="131">
        <v>30</v>
      </c>
      <c r="J131" s="25">
        <v>6</v>
      </c>
      <c r="K131" s="13"/>
      <c r="L131" s="256"/>
      <c r="M131" s="253"/>
      <c r="N131" s="13"/>
      <c r="O131" s="256"/>
      <c r="P131" s="253"/>
      <c r="Q131" s="253"/>
      <c r="R131" s="256"/>
      <c r="S131" s="253"/>
      <c r="T131" s="256"/>
      <c r="U131" s="259"/>
      <c r="V131" s="259"/>
      <c r="W131" s="255"/>
      <c r="X131" s="259"/>
      <c r="Y131" s="259"/>
      <c r="Z131" s="255"/>
      <c r="AA131" s="268"/>
      <c r="AB131" s="260"/>
      <c r="AC131" s="6"/>
      <c r="AD131" s="173"/>
      <c r="AE131" s="8"/>
      <c r="AF131" s="5">
        <v>40609</v>
      </c>
      <c r="AG131" s="163">
        <v>30</v>
      </c>
      <c r="AH131" s="127">
        <v>36</v>
      </c>
      <c r="AI131" s="5">
        <v>40610</v>
      </c>
      <c r="AJ131" s="168">
        <v>30</v>
      </c>
      <c r="AK131" s="121">
        <v>35</v>
      </c>
      <c r="AL131" s="5">
        <v>40611</v>
      </c>
      <c r="AM131" s="148"/>
      <c r="AN131" s="127">
        <v>16</v>
      </c>
      <c r="AO131" s="5">
        <v>40612</v>
      </c>
      <c r="AP131" s="148"/>
      <c r="AQ131" s="153">
        <v>10</v>
      </c>
      <c r="AR131" s="5" t="s">
        <v>190</v>
      </c>
      <c r="AS131" s="148"/>
      <c r="AT131" s="127" t="s">
        <v>190</v>
      </c>
      <c r="AU131" s="5">
        <v>40614</v>
      </c>
      <c r="AV131" s="148"/>
      <c r="AW131" s="127" t="s">
        <v>190</v>
      </c>
      <c r="AX131" s="204"/>
      <c r="AY131" s="267"/>
      <c r="AZ131" s="267"/>
      <c r="BA131" s="5">
        <v>40616</v>
      </c>
      <c r="BB131" s="246"/>
      <c r="BC131" s="222"/>
      <c r="BD131" s="210">
        <v>40617</v>
      </c>
      <c r="BE131" s="148"/>
      <c r="BF131" s="127"/>
      <c r="BG131" s="239"/>
      <c r="BH131" s="239"/>
      <c r="BI131" s="239"/>
      <c r="BJ131" s="239"/>
      <c r="BK131" s="70">
        <f t="shared" si="2"/>
        <v>60</v>
      </c>
      <c r="BL131" s="92">
        <f t="shared" si="3"/>
        <v>97</v>
      </c>
    </row>
    <row r="132" spans="1:64" ht="18.75">
      <c r="A132" s="365"/>
      <c r="B132" s="346"/>
      <c r="C132" s="346"/>
      <c r="D132" s="314"/>
      <c r="E132" s="353"/>
      <c r="F132" s="353"/>
      <c r="G132" s="130" t="s">
        <v>179</v>
      </c>
      <c r="H132" s="131">
        <v>38</v>
      </c>
      <c r="I132" s="131">
        <v>20</v>
      </c>
      <c r="J132" s="131">
        <v>2</v>
      </c>
      <c r="K132" s="124"/>
      <c r="L132" s="257"/>
      <c r="M132" s="261"/>
      <c r="N132" s="124"/>
      <c r="O132" s="257"/>
      <c r="P132" s="261"/>
      <c r="Q132" s="261"/>
      <c r="R132" s="257"/>
      <c r="S132" s="261"/>
      <c r="T132" s="257"/>
      <c r="U132" s="265"/>
      <c r="V132" s="265"/>
      <c r="W132" s="269"/>
      <c r="X132" s="265"/>
      <c r="Y132" s="265"/>
      <c r="Z132" s="269"/>
      <c r="AA132" s="270"/>
      <c r="AB132" s="271"/>
      <c r="AC132" s="102"/>
      <c r="AD132" s="178"/>
      <c r="AE132" s="101"/>
      <c r="AF132" s="5">
        <v>40609</v>
      </c>
      <c r="AG132" s="163">
        <v>20</v>
      </c>
      <c r="AH132" s="127">
        <v>14</v>
      </c>
      <c r="AI132" s="5">
        <v>40610</v>
      </c>
      <c r="AJ132" s="168">
        <v>20</v>
      </c>
      <c r="AK132" s="121">
        <v>15</v>
      </c>
      <c r="AL132" s="5">
        <v>40611</v>
      </c>
      <c r="AM132" s="152"/>
      <c r="AN132" s="129">
        <v>17</v>
      </c>
      <c r="AO132" s="5">
        <v>40612</v>
      </c>
      <c r="AP132" s="149"/>
      <c r="AQ132" s="154">
        <v>14</v>
      </c>
      <c r="AR132" s="97" t="s">
        <v>201</v>
      </c>
      <c r="AS132" s="152"/>
      <c r="AT132" s="129" t="s">
        <v>201</v>
      </c>
      <c r="AU132" s="97"/>
      <c r="AV132" s="152"/>
      <c r="AW132" s="129" t="s">
        <v>190</v>
      </c>
      <c r="AX132" s="205"/>
      <c r="AY132" s="284"/>
      <c r="AZ132" s="284"/>
      <c r="BA132" s="5">
        <v>40616</v>
      </c>
      <c r="BB132" s="250" t="s">
        <v>177</v>
      </c>
      <c r="BC132" s="226"/>
      <c r="BD132" s="210">
        <v>40617</v>
      </c>
      <c r="BE132" s="148"/>
      <c r="BF132" s="127"/>
      <c r="BG132" s="239"/>
      <c r="BH132" s="239"/>
      <c r="BI132" s="239"/>
      <c r="BJ132" s="239"/>
      <c r="BK132" s="70">
        <f t="shared" si="2"/>
        <v>40</v>
      </c>
      <c r="BL132" s="92">
        <f t="shared" si="3"/>
        <v>60</v>
      </c>
    </row>
    <row r="133" spans="1:64" ht="19.5" thickBot="1">
      <c r="A133" s="366"/>
      <c r="B133" s="347"/>
      <c r="C133" s="347"/>
      <c r="D133" s="315"/>
      <c r="E133" s="354"/>
      <c r="F133" s="354"/>
      <c r="G133" s="132" t="s">
        <v>180</v>
      </c>
      <c r="H133" s="131">
        <v>210</v>
      </c>
      <c r="I133" s="131"/>
      <c r="J133" s="131"/>
      <c r="K133" s="262"/>
      <c r="L133" s="258"/>
      <c r="M133" s="262"/>
      <c r="N133" s="262"/>
      <c r="O133" s="258"/>
      <c r="P133" s="262"/>
      <c r="Q133" s="262"/>
      <c r="R133" s="258"/>
      <c r="S133" s="262"/>
      <c r="T133" s="258"/>
      <c r="U133" s="266"/>
      <c r="V133" s="266"/>
      <c r="W133" s="258"/>
      <c r="X133" s="266"/>
      <c r="Y133" s="266"/>
      <c r="Z133" s="262"/>
      <c r="AA133" s="272"/>
      <c r="AB133" s="273"/>
      <c r="AC133" s="19"/>
      <c r="AD133" s="179"/>
      <c r="AE133" s="18"/>
      <c r="AF133" s="283"/>
      <c r="AG133" s="253"/>
      <c r="AH133" s="268"/>
      <c r="AI133" s="255"/>
      <c r="AJ133" s="277"/>
      <c r="AK133" s="277"/>
      <c r="AL133" s="262"/>
      <c r="AM133" s="284"/>
      <c r="AN133" s="284"/>
      <c r="AO133" s="262"/>
      <c r="AP133" s="267"/>
      <c r="AQ133" s="285"/>
      <c r="AR133" s="262"/>
      <c r="AS133" s="286"/>
      <c r="AT133" s="272"/>
      <c r="AU133" s="262"/>
      <c r="AV133" s="272"/>
      <c r="AW133" s="272" t="s">
        <v>190</v>
      </c>
      <c r="AX133" s="272"/>
      <c r="AY133" s="272"/>
      <c r="AZ133" s="272"/>
      <c r="BA133" s="262"/>
      <c r="BB133" s="287"/>
      <c r="BC133" s="287"/>
      <c r="BD133" s="288"/>
      <c r="BE133" s="299"/>
      <c r="BF133" s="128"/>
      <c r="BG133" s="238"/>
      <c r="BH133" s="238"/>
      <c r="BI133" s="238"/>
      <c r="BJ133" s="238"/>
      <c r="BK133" s="70">
        <f>SUM(L133,O133,R133,U133,X133,AA133,AD133,AG133,AJ133,AM133,AP133,AS133,AV133,AY133,BB133,BE133)</f>
        <v>0</v>
      </c>
      <c r="BL133" s="92">
        <f>SUM(M133,P133,S133,V133,Y133,AB133,AE133,AH133,AK133,AN133,AQ133,AT133,AW133,AZ133)</f>
        <v>0</v>
      </c>
    </row>
    <row r="134" spans="1:64" ht="19.5" thickBot="1">
      <c r="A134" s="359" t="s">
        <v>150</v>
      </c>
      <c r="B134" s="360"/>
      <c r="C134" s="360"/>
      <c r="D134" s="361"/>
      <c r="E134" s="24">
        <f>SUM(E4:E133)</f>
        <v>7709</v>
      </c>
      <c r="F134" s="46">
        <f>SUM(F4:F133)</f>
        <v>106</v>
      </c>
      <c r="G134" s="21"/>
      <c r="H134" s="46">
        <f>SUM(H4:H133)</f>
        <v>7606</v>
      </c>
      <c r="I134" s="21">
        <f>SUM(I9:I133)</f>
        <v>2042</v>
      </c>
      <c r="J134" s="46">
        <f>SUM(J4:J133)</f>
        <v>389</v>
      </c>
      <c r="K134" s="46"/>
      <c r="L134" s="46">
        <f aca="true" t="shared" si="4" ref="L134:AT134">SUM(L4:L133)</f>
        <v>933</v>
      </c>
      <c r="M134" s="46">
        <f t="shared" si="4"/>
        <v>608</v>
      </c>
      <c r="N134" s="46"/>
      <c r="O134" s="46">
        <f t="shared" si="4"/>
        <v>787</v>
      </c>
      <c r="P134" s="46">
        <f t="shared" si="4"/>
        <v>614</v>
      </c>
      <c r="Q134" s="46"/>
      <c r="R134" s="46">
        <f t="shared" si="4"/>
        <v>724</v>
      </c>
      <c r="S134" s="46">
        <f t="shared" si="4"/>
        <v>478</v>
      </c>
      <c r="T134" s="46"/>
      <c r="U134" s="46">
        <f t="shared" si="4"/>
        <v>1520</v>
      </c>
      <c r="V134" s="46">
        <f t="shared" si="4"/>
        <v>1124</v>
      </c>
      <c r="W134" s="46"/>
      <c r="X134" s="46">
        <f t="shared" si="4"/>
        <v>1640</v>
      </c>
      <c r="Y134" s="46">
        <f t="shared" si="4"/>
        <v>1336</v>
      </c>
      <c r="Z134" s="46"/>
      <c r="AA134" s="46">
        <f t="shared" si="4"/>
        <v>977</v>
      </c>
      <c r="AB134" s="46">
        <f t="shared" si="4"/>
        <v>797</v>
      </c>
      <c r="AC134" s="46"/>
      <c r="AD134" s="46">
        <f t="shared" si="4"/>
        <v>12</v>
      </c>
      <c r="AE134" s="46">
        <f t="shared" si="4"/>
        <v>9</v>
      </c>
      <c r="AF134" s="46"/>
      <c r="AG134" s="46">
        <f t="shared" si="4"/>
        <v>1480</v>
      </c>
      <c r="AH134" s="46">
        <f t="shared" si="4"/>
        <v>1195</v>
      </c>
      <c r="AI134" s="46"/>
      <c r="AJ134" s="46">
        <f t="shared" si="4"/>
        <v>1745</v>
      </c>
      <c r="AK134" s="46">
        <f t="shared" si="4"/>
        <v>1424</v>
      </c>
      <c r="AL134" s="46"/>
      <c r="AM134" s="46">
        <f t="shared" si="4"/>
        <v>938</v>
      </c>
      <c r="AN134" s="46">
        <f t="shared" si="4"/>
        <v>1133</v>
      </c>
      <c r="AO134" s="46"/>
      <c r="AP134" s="46">
        <f t="shared" si="4"/>
        <v>836</v>
      </c>
      <c r="AQ134" s="46">
        <f t="shared" si="4"/>
        <v>952</v>
      </c>
      <c r="AR134" s="46"/>
      <c r="AS134" s="46">
        <f t="shared" si="4"/>
        <v>485</v>
      </c>
      <c r="AT134" s="46">
        <f t="shared" si="4"/>
        <v>542</v>
      </c>
      <c r="AU134" s="46"/>
      <c r="AV134" s="46">
        <f>SUM(AV4:AV133)</f>
        <v>399</v>
      </c>
      <c r="AW134" s="243">
        <f>SUM(AW4:AW133)</f>
        <v>467</v>
      </c>
      <c r="AX134" s="243"/>
      <c r="AY134" s="85">
        <f>SUM(AY4:AY133)</f>
        <v>20</v>
      </c>
      <c r="AZ134" s="243">
        <f>SUM(AZ4:AZ133)</f>
        <v>28</v>
      </c>
      <c r="BA134" s="243"/>
      <c r="BB134" s="85">
        <f>SUM(BB4:BB133)</f>
        <v>220</v>
      </c>
      <c r="BC134" s="243">
        <f>SUM(BC4:BC133)</f>
        <v>146</v>
      </c>
      <c r="BD134" s="243"/>
      <c r="BE134" s="300">
        <f>SUM(BE4:BE133)</f>
        <v>82</v>
      </c>
      <c r="BF134" s="302">
        <f>SUM(BF4:BF133)</f>
        <v>77</v>
      </c>
      <c r="BH134" s="240" t="s">
        <v>165</v>
      </c>
      <c r="BI134" s="233"/>
      <c r="BJ134" s="233"/>
      <c r="BK134" s="234">
        <f>SUM(BK4:BK133)</f>
        <v>12798</v>
      </c>
      <c r="BL134" s="55">
        <f>SUM(BL4:BL133)</f>
        <v>10930</v>
      </c>
    </row>
    <row r="135" spans="11:64" s="23" customFormat="1" ht="19.5" thickBot="1">
      <c r="K135" s="22"/>
      <c r="L135" s="52"/>
      <c r="M135" s="53">
        <f>M134/L134</f>
        <v>0.6516613076098606</v>
      </c>
      <c r="N135" s="22"/>
      <c r="O135" s="52"/>
      <c r="P135" s="53">
        <f>P134/O134</f>
        <v>0.7801778907242694</v>
      </c>
      <c r="Q135" s="22"/>
      <c r="R135" s="52"/>
      <c r="S135" s="53">
        <f>S134/R134</f>
        <v>0.6602209944751382</v>
      </c>
      <c r="T135" s="22"/>
      <c r="U135" s="52"/>
      <c r="V135" s="53">
        <f>V134/U134</f>
        <v>0.7394736842105263</v>
      </c>
      <c r="W135" s="22"/>
      <c r="X135" s="52"/>
      <c r="Y135" s="53">
        <f>Y134/X134</f>
        <v>0.8146341463414634</v>
      </c>
      <c r="Z135" s="22"/>
      <c r="AA135" s="52"/>
      <c r="AB135" s="53">
        <f>AB134/AA134</f>
        <v>0.8157625383828045</v>
      </c>
      <c r="AC135" s="22"/>
      <c r="AD135" s="52"/>
      <c r="AE135" s="53">
        <f>AE134/AD134</f>
        <v>0.75</v>
      </c>
      <c r="AF135" s="22"/>
      <c r="AG135" s="52"/>
      <c r="AH135" s="53">
        <f>AH134/AG134</f>
        <v>0.8074324324324325</v>
      </c>
      <c r="AI135" s="134"/>
      <c r="AJ135" s="52"/>
      <c r="AK135" s="144">
        <f>AK134/AJ134</f>
        <v>0.8160458452722062</v>
      </c>
      <c r="AL135" s="134"/>
      <c r="AM135" s="145"/>
      <c r="AN135" s="145">
        <f>AN134/AM134</f>
        <v>1.2078891257995736</v>
      </c>
      <c r="AO135" s="134"/>
      <c r="AP135" s="214"/>
      <c r="AQ135" s="215">
        <f>AQ134/AP134</f>
        <v>1.138755980861244</v>
      </c>
      <c r="AR135" s="217"/>
      <c r="AS135" s="216"/>
      <c r="AT135" s="215">
        <f>AT134/AS134</f>
        <v>1.1175257731958763</v>
      </c>
      <c r="AU135" s="217"/>
      <c r="AV135" s="216"/>
      <c r="AW135" s="215">
        <f>AW134/AV134</f>
        <v>1.1704260651629073</v>
      </c>
      <c r="AX135" s="244"/>
      <c r="AY135" s="244"/>
      <c r="AZ135" s="215">
        <f>AZ134/AY134</f>
        <v>1.4</v>
      </c>
      <c r="BA135" s="244"/>
      <c r="BB135" s="244"/>
      <c r="BC135" s="215">
        <f>BC134/BB134</f>
        <v>0.6636363636363637</v>
      </c>
      <c r="BD135" s="244"/>
      <c r="BE135" s="301"/>
      <c r="BF135" s="303">
        <f>BF134/BE134</f>
        <v>0.9390243902439024</v>
      </c>
      <c r="BG135" s="192"/>
      <c r="BH135" s="192"/>
      <c r="BI135" s="192"/>
      <c r="BJ135" s="192"/>
      <c r="BK135" s="50"/>
      <c r="BL135" s="51">
        <f>BL134/BK134</f>
        <v>0.854039693702141</v>
      </c>
    </row>
    <row r="136" spans="36:64" s="23" customFormat="1" ht="39" customHeight="1" thickBot="1">
      <c r="AJ136" s="36"/>
      <c r="AM136" s="142"/>
      <c r="AN136" s="142"/>
      <c r="AP136" s="142"/>
      <c r="AQ136" s="218"/>
      <c r="AR136" s="22"/>
      <c r="AS136" s="22"/>
      <c r="AT136" s="22"/>
      <c r="AU136" s="22"/>
      <c r="AV136" s="22"/>
      <c r="AW136" s="22"/>
      <c r="AX136" s="22"/>
      <c r="AZ136" s="213"/>
      <c r="BA136" s="213"/>
      <c r="BB136" s="213"/>
      <c r="BC136" s="213"/>
      <c r="BD136" s="213"/>
      <c r="BE136" s="392" t="s">
        <v>166</v>
      </c>
      <c r="BF136" s="392"/>
      <c r="BG136" s="392"/>
      <c r="BH136" s="392"/>
      <c r="BI136" s="392"/>
      <c r="BJ136" s="393"/>
      <c r="BK136" s="54">
        <f>BK134/2</f>
        <v>6399</v>
      </c>
      <c r="BL136" s="55">
        <f>BL134/2</f>
        <v>5465</v>
      </c>
    </row>
    <row r="137" spans="39:64" s="23" customFormat="1" ht="18.75">
      <c r="AM137" s="142"/>
      <c r="AN137" s="142"/>
      <c r="AP137" s="142"/>
      <c r="AQ137" s="218"/>
      <c r="AR137" s="22"/>
      <c r="AS137" s="219"/>
      <c r="AT137" s="218"/>
      <c r="AU137" s="22"/>
      <c r="AV137" s="218"/>
      <c r="AW137" s="218"/>
      <c r="AX137" s="218"/>
      <c r="AY137" s="208"/>
      <c r="AZ137" s="208"/>
      <c r="BB137" s="142"/>
      <c r="BC137" s="142"/>
      <c r="BE137" s="142"/>
      <c r="BF137" s="142"/>
      <c r="BK137" s="50"/>
      <c r="BL137" s="56">
        <f>BL136/7709</f>
        <v>0.7089116616941238</v>
      </c>
    </row>
    <row r="138" spans="39:64" s="23" customFormat="1" ht="18.75">
      <c r="AM138" s="142"/>
      <c r="AN138" s="142"/>
      <c r="AP138" s="142"/>
      <c r="AQ138" s="218"/>
      <c r="AR138" s="22"/>
      <c r="AS138" s="219"/>
      <c r="AT138" s="218"/>
      <c r="AU138" s="22"/>
      <c r="AV138" s="218"/>
      <c r="AW138" s="218"/>
      <c r="AX138" s="218"/>
      <c r="AY138" s="208"/>
      <c r="AZ138" s="208"/>
      <c r="BB138" s="142"/>
      <c r="BC138" s="142"/>
      <c r="BE138" s="142"/>
      <c r="BF138" s="142"/>
      <c r="BK138" s="50"/>
      <c r="BL138" s="50"/>
    </row>
    <row r="139" spans="39:71" s="23" customFormat="1" ht="18.75">
      <c r="AM139" s="142"/>
      <c r="AN139" s="142"/>
      <c r="AP139" s="142"/>
      <c r="AQ139" s="218"/>
      <c r="AR139" s="220"/>
      <c r="AS139" s="219"/>
      <c r="AT139" s="218"/>
      <c r="AU139" s="22"/>
      <c r="AV139" s="22"/>
      <c r="AW139" s="218"/>
      <c r="AX139" s="218"/>
      <c r="AY139" s="208"/>
      <c r="AZ139" s="211"/>
      <c r="BA139" s="22"/>
      <c r="BB139" s="218"/>
      <c r="BC139" s="218"/>
      <c r="BD139" s="22"/>
      <c r="BE139" s="218"/>
      <c r="BF139" s="218"/>
      <c r="BG139" s="22"/>
      <c r="BH139" s="22"/>
      <c r="BI139" s="22"/>
      <c r="BJ139" s="22"/>
      <c r="BK139" s="212"/>
      <c r="BL139" s="212"/>
      <c r="BM139" s="22"/>
      <c r="BN139" s="22"/>
      <c r="BO139" s="22"/>
      <c r="BP139" s="22"/>
      <c r="BQ139" s="22"/>
      <c r="BR139" s="22"/>
      <c r="BS139" s="22"/>
    </row>
    <row r="140" spans="39:71" s="23" customFormat="1" ht="15">
      <c r="AM140" s="142"/>
      <c r="AN140" s="142"/>
      <c r="AP140" s="142"/>
      <c r="AQ140" s="142"/>
      <c r="AS140" s="189"/>
      <c r="AT140" s="142"/>
      <c r="AV140" s="142"/>
      <c r="AW140" s="142"/>
      <c r="AX140" s="142"/>
      <c r="AY140" s="208"/>
      <c r="AZ140" s="211"/>
      <c r="BA140" s="22"/>
      <c r="BB140" s="218"/>
      <c r="BC140" s="218"/>
      <c r="BD140" s="22"/>
      <c r="BE140" s="218"/>
      <c r="BF140" s="218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</row>
    <row r="141" spans="39:71" s="23" customFormat="1" ht="18.75">
      <c r="AM141" s="142"/>
      <c r="AN141" s="142"/>
      <c r="AP141" s="142"/>
      <c r="AQ141" s="142"/>
      <c r="AS141" s="189"/>
      <c r="AT141" s="142"/>
      <c r="AV141" s="142"/>
      <c r="AW141" s="142"/>
      <c r="AX141" s="142"/>
      <c r="AY141" s="208"/>
      <c r="AZ141" s="211"/>
      <c r="BA141" s="22"/>
      <c r="BB141" s="218"/>
      <c r="BC141" s="218"/>
      <c r="BD141" s="22"/>
      <c r="BE141" s="218"/>
      <c r="BF141" s="218"/>
      <c r="BG141" s="22"/>
      <c r="BH141" s="22"/>
      <c r="BI141" s="22"/>
      <c r="BJ141" s="22"/>
      <c r="BK141" s="212"/>
      <c r="BL141" s="212"/>
      <c r="BM141" s="22"/>
      <c r="BN141" s="22"/>
      <c r="BO141" s="22"/>
      <c r="BP141" s="22"/>
      <c r="BQ141" s="22"/>
      <c r="BR141" s="22"/>
      <c r="BS141" s="22"/>
    </row>
    <row r="142" spans="39:71" s="23" customFormat="1" ht="18.75">
      <c r="AM142" s="142"/>
      <c r="AN142" s="142"/>
      <c r="AP142" s="142"/>
      <c r="AQ142" s="142"/>
      <c r="AS142" s="189"/>
      <c r="AT142" s="142"/>
      <c r="AV142" s="142"/>
      <c r="AW142" s="142"/>
      <c r="AX142" s="142"/>
      <c r="AY142" s="208"/>
      <c r="AZ142" s="211"/>
      <c r="BA142" s="22"/>
      <c r="BB142" s="218"/>
      <c r="BC142" s="218"/>
      <c r="BD142" s="22"/>
      <c r="BE142" s="142"/>
      <c r="BF142" s="241"/>
      <c r="BG142" s="241"/>
      <c r="BH142" s="242"/>
      <c r="BI142" s="241"/>
      <c r="BJ142" s="241"/>
      <c r="BK142" s="212"/>
      <c r="BL142" s="212"/>
      <c r="BM142" s="22"/>
      <c r="BN142" s="22"/>
      <c r="BO142" s="22"/>
      <c r="BP142" s="22"/>
      <c r="BQ142" s="22"/>
      <c r="BR142" s="22"/>
      <c r="BS142" s="22"/>
    </row>
    <row r="143" spans="39:71" s="23" customFormat="1" ht="15.75" customHeight="1">
      <c r="AM143" s="142"/>
      <c r="AN143" s="142"/>
      <c r="AP143" s="142"/>
      <c r="AQ143" s="142"/>
      <c r="AS143" s="189"/>
      <c r="AT143" s="142"/>
      <c r="AV143" s="142"/>
      <c r="AW143" s="142"/>
      <c r="AX143" s="142"/>
      <c r="AY143" s="208"/>
      <c r="AZ143" s="211"/>
      <c r="BA143" s="22"/>
      <c r="BB143" s="227"/>
      <c r="BC143" s="227"/>
      <c r="BD143" s="213"/>
      <c r="BE143" s="227"/>
      <c r="BF143" s="227"/>
      <c r="BG143" s="213"/>
      <c r="BH143" s="213"/>
      <c r="BI143" s="213"/>
      <c r="BJ143" s="213"/>
      <c r="BK143" s="213"/>
      <c r="BL143" s="213"/>
      <c r="BM143" s="213"/>
      <c r="BN143" s="213"/>
      <c r="BO143" s="213"/>
      <c r="BP143" s="213"/>
      <c r="BQ143" s="213"/>
      <c r="BR143" s="22"/>
      <c r="BS143" s="22"/>
    </row>
    <row r="144" spans="39:71" s="23" customFormat="1" ht="18.75">
      <c r="AM144" s="142"/>
      <c r="AN144" s="142"/>
      <c r="AP144" s="142"/>
      <c r="AQ144" s="142"/>
      <c r="AS144" s="189"/>
      <c r="AT144" s="142"/>
      <c r="AV144" s="142"/>
      <c r="AW144" s="142"/>
      <c r="AX144" s="142"/>
      <c r="AY144" s="208"/>
      <c r="AZ144" s="211"/>
      <c r="BA144" s="22"/>
      <c r="BB144" s="218"/>
      <c r="BC144" s="218"/>
      <c r="BD144" s="22"/>
      <c r="BE144" s="218"/>
      <c r="BF144" s="218"/>
      <c r="BG144" s="22"/>
      <c r="BH144" s="22"/>
      <c r="BI144" s="22"/>
      <c r="BJ144" s="22"/>
      <c r="BK144" s="212"/>
      <c r="BL144" s="212"/>
      <c r="BM144" s="22"/>
      <c r="BN144" s="22"/>
      <c r="BO144" s="22"/>
      <c r="BP144" s="22"/>
      <c r="BQ144" s="22"/>
      <c r="BR144" s="22"/>
      <c r="BS144" s="22"/>
    </row>
    <row r="145" spans="39:64" s="23" customFormat="1" ht="18.75">
      <c r="AM145" s="142"/>
      <c r="AN145" s="142"/>
      <c r="AP145" s="142"/>
      <c r="AQ145" s="142"/>
      <c r="AS145" s="189"/>
      <c r="AT145" s="142"/>
      <c r="AV145" s="142"/>
      <c r="AW145" s="142"/>
      <c r="AX145" s="142"/>
      <c r="AY145" s="208"/>
      <c r="AZ145" s="208"/>
      <c r="BB145" s="142"/>
      <c r="BC145" s="142"/>
      <c r="BE145" s="142"/>
      <c r="BF145" s="142"/>
      <c r="BK145" s="50"/>
      <c r="BL145" s="50"/>
    </row>
    <row r="146" spans="39:64" s="23" customFormat="1" ht="18.75">
      <c r="AM146" s="142"/>
      <c r="AN146" s="142"/>
      <c r="AP146" s="142"/>
      <c r="AQ146" s="142"/>
      <c r="AS146" s="189"/>
      <c r="AT146" s="142"/>
      <c r="AV146" s="142"/>
      <c r="AW146" s="142"/>
      <c r="AX146" s="142"/>
      <c r="AY146" s="208"/>
      <c r="AZ146" s="208"/>
      <c r="BB146" s="142"/>
      <c r="BC146" s="142"/>
      <c r="BE146" s="142"/>
      <c r="BF146" s="142"/>
      <c r="BK146" s="50"/>
      <c r="BL146" s="50"/>
    </row>
    <row r="147" spans="39:64" s="23" customFormat="1" ht="18.75">
      <c r="AM147" s="142"/>
      <c r="AN147" s="142"/>
      <c r="AP147" s="142"/>
      <c r="AQ147" s="142"/>
      <c r="AS147" s="189"/>
      <c r="AT147" s="142"/>
      <c r="AV147" s="142"/>
      <c r="AW147" s="142"/>
      <c r="AX147" s="142"/>
      <c r="AY147" s="208"/>
      <c r="AZ147" s="208"/>
      <c r="BB147" s="142"/>
      <c r="BC147" s="142"/>
      <c r="BE147" s="142"/>
      <c r="BF147" s="142"/>
      <c r="BK147" s="50"/>
      <c r="BL147" s="50"/>
    </row>
    <row r="148" spans="39:64" s="23" customFormat="1" ht="18.75">
      <c r="AM148" s="142"/>
      <c r="AN148" s="142"/>
      <c r="AP148" s="142"/>
      <c r="AQ148" s="142"/>
      <c r="AS148" s="189"/>
      <c r="AT148" s="142"/>
      <c r="AV148" s="142"/>
      <c r="AW148" s="142"/>
      <c r="AX148" s="142"/>
      <c r="AY148" s="208"/>
      <c r="AZ148" s="208"/>
      <c r="BB148" s="142"/>
      <c r="BC148" s="142"/>
      <c r="BE148" s="142"/>
      <c r="BF148" s="142"/>
      <c r="BK148" s="50"/>
      <c r="BL148" s="50"/>
    </row>
    <row r="149" spans="39:64" s="23" customFormat="1" ht="18.75">
      <c r="AM149" s="142"/>
      <c r="AN149" s="142"/>
      <c r="AP149" s="142"/>
      <c r="AQ149" s="142"/>
      <c r="AS149" s="189"/>
      <c r="AT149" s="142"/>
      <c r="AV149" s="142"/>
      <c r="AW149" s="142"/>
      <c r="AX149" s="142"/>
      <c r="AY149" s="208"/>
      <c r="AZ149" s="208"/>
      <c r="BB149" s="142"/>
      <c r="BC149" s="142"/>
      <c r="BE149" s="142"/>
      <c r="BF149" s="142"/>
      <c r="BK149" s="50"/>
      <c r="BL149" s="50"/>
    </row>
    <row r="150" spans="39:64" s="23" customFormat="1" ht="18.75">
      <c r="AM150" s="142"/>
      <c r="AN150" s="142"/>
      <c r="AP150" s="142"/>
      <c r="AQ150" s="142"/>
      <c r="AS150" s="189"/>
      <c r="AT150" s="142"/>
      <c r="AV150" s="142"/>
      <c r="AW150" s="142"/>
      <c r="AX150" s="142"/>
      <c r="AY150" s="208"/>
      <c r="AZ150" s="208"/>
      <c r="BB150" s="142"/>
      <c r="BC150" s="142"/>
      <c r="BE150" s="142"/>
      <c r="BF150" s="142"/>
      <c r="BK150" s="50"/>
      <c r="BL150" s="50"/>
    </row>
    <row r="151" spans="39:64" s="23" customFormat="1" ht="18.75">
      <c r="AM151" s="142"/>
      <c r="AN151" s="142"/>
      <c r="AP151" s="142"/>
      <c r="AQ151" s="142"/>
      <c r="AS151" s="189"/>
      <c r="AT151" s="142"/>
      <c r="AV151" s="142"/>
      <c r="AW151" s="142"/>
      <c r="AX151" s="142"/>
      <c r="AY151" s="208"/>
      <c r="AZ151" s="208"/>
      <c r="BB151" s="142"/>
      <c r="BC151" s="142"/>
      <c r="BE151" s="142"/>
      <c r="BF151" s="142"/>
      <c r="BK151" s="50"/>
      <c r="BL151" s="50"/>
    </row>
    <row r="152" spans="39:64" s="23" customFormat="1" ht="18.75">
      <c r="AM152" s="142"/>
      <c r="AN152" s="142"/>
      <c r="AP152" s="142"/>
      <c r="AQ152" s="142"/>
      <c r="AS152" s="189"/>
      <c r="AT152" s="142"/>
      <c r="AV152" s="142"/>
      <c r="AW152" s="142"/>
      <c r="AX152" s="142"/>
      <c r="AY152" s="208"/>
      <c r="AZ152" s="208"/>
      <c r="BB152" s="142"/>
      <c r="BC152" s="142"/>
      <c r="BE152" s="142"/>
      <c r="BF152" s="142"/>
      <c r="BK152" s="50"/>
      <c r="BL152" s="50"/>
    </row>
    <row r="153" spans="39:64" s="23" customFormat="1" ht="18.75">
      <c r="AM153" s="142"/>
      <c r="AN153" s="142"/>
      <c r="AP153" s="142"/>
      <c r="AQ153" s="142"/>
      <c r="AS153" s="189"/>
      <c r="AT153" s="142"/>
      <c r="AV153" s="142"/>
      <c r="AW153" s="142"/>
      <c r="AX153" s="142"/>
      <c r="AY153" s="208"/>
      <c r="AZ153" s="208"/>
      <c r="BB153" s="142"/>
      <c r="BC153" s="142"/>
      <c r="BE153" s="142"/>
      <c r="BF153" s="142"/>
      <c r="BK153" s="50"/>
      <c r="BL153" s="50"/>
    </row>
    <row r="154" spans="39:64" s="23" customFormat="1" ht="18.75">
      <c r="AM154" s="142"/>
      <c r="AN154" s="142"/>
      <c r="AP154" s="142"/>
      <c r="AQ154" s="142"/>
      <c r="AS154" s="189"/>
      <c r="AT154" s="142"/>
      <c r="AV154" s="142"/>
      <c r="AW154" s="142"/>
      <c r="AX154" s="142"/>
      <c r="AY154" s="208"/>
      <c r="AZ154" s="208"/>
      <c r="BB154" s="142"/>
      <c r="BC154" s="142"/>
      <c r="BE154" s="142"/>
      <c r="BF154" s="142"/>
      <c r="BK154" s="50"/>
      <c r="BL154" s="50"/>
    </row>
    <row r="155" spans="39:64" s="23" customFormat="1" ht="18.75">
      <c r="AM155" s="142"/>
      <c r="AN155" s="142"/>
      <c r="AP155" s="142"/>
      <c r="AQ155" s="142"/>
      <c r="AS155" s="189"/>
      <c r="AT155" s="142"/>
      <c r="AV155" s="142"/>
      <c r="AW155" s="142"/>
      <c r="AX155" s="142"/>
      <c r="AY155" s="208"/>
      <c r="AZ155" s="208"/>
      <c r="BB155" s="142"/>
      <c r="BC155" s="142"/>
      <c r="BE155" s="142"/>
      <c r="BF155" s="142"/>
      <c r="BK155" s="50"/>
      <c r="BL155" s="50"/>
    </row>
    <row r="156" spans="39:64" s="23" customFormat="1" ht="18.75">
      <c r="AM156" s="142"/>
      <c r="AN156" s="142"/>
      <c r="AP156" s="142"/>
      <c r="AQ156" s="142"/>
      <c r="AS156" s="189"/>
      <c r="AT156" s="142"/>
      <c r="AV156" s="142"/>
      <c r="AW156" s="142"/>
      <c r="AX156" s="142"/>
      <c r="AY156" s="208"/>
      <c r="AZ156" s="208"/>
      <c r="BB156" s="142"/>
      <c r="BC156" s="142"/>
      <c r="BE156" s="142"/>
      <c r="BF156" s="142"/>
      <c r="BK156" s="50"/>
      <c r="BL156" s="50"/>
    </row>
    <row r="157" spans="39:64" s="23" customFormat="1" ht="18.75">
      <c r="AM157" s="142"/>
      <c r="AN157" s="142"/>
      <c r="AP157" s="142"/>
      <c r="AQ157" s="142"/>
      <c r="AS157" s="189"/>
      <c r="AT157" s="142"/>
      <c r="AV157" s="142"/>
      <c r="AW157" s="142"/>
      <c r="AX157" s="142"/>
      <c r="AY157" s="208"/>
      <c r="AZ157" s="208"/>
      <c r="BB157" s="142"/>
      <c r="BC157" s="142"/>
      <c r="BE157" s="142"/>
      <c r="BF157" s="142"/>
      <c r="BK157" s="50"/>
      <c r="BL157" s="50"/>
    </row>
    <row r="158" spans="39:64" s="23" customFormat="1" ht="18.75">
      <c r="AM158" s="142"/>
      <c r="AN158" s="142"/>
      <c r="AP158" s="142"/>
      <c r="AQ158" s="142"/>
      <c r="AS158" s="189"/>
      <c r="AT158" s="142"/>
      <c r="AV158" s="142"/>
      <c r="AW158" s="142"/>
      <c r="AX158" s="142"/>
      <c r="AY158" s="208"/>
      <c r="AZ158" s="208"/>
      <c r="BB158" s="142"/>
      <c r="BC158" s="142"/>
      <c r="BE158" s="142"/>
      <c r="BF158" s="142"/>
      <c r="BK158" s="50"/>
      <c r="BL158" s="50"/>
    </row>
    <row r="159" spans="39:64" s="23" customFormat="1" ht="18.75">
      <c r="AM159" s="142"/>
      <c r="AN159" s="142"/>
      <c r="AP159" s="142"/>
      <c r="AQ159" s="142"/>
      <c r="AS159" s="189"/>
      <c r="AT159" s="142"/>
      <c r="AV159" s="142"/>
      <c r="AW159" s="142"/>
      <c r="AX159" s="142"/>
      <c r="AY159" s="208"/>
      <c r="AZ159" s="208"/>
      <c r="BB159" s="142"/>
      <c r="BC159" s="142"/>
      <c r="BE159" s="142"/>
      <c r="BF159" s="142"/>
      <c r="BK159" s="50"/>
      <c r="BL159" s="50"/>
    </row>
    <row r="160" spans="39:64" s="23" customFormat="1" ht="18.75">
      <c r="AM160" s="142"/>
      <c r="AN160" s="142"/>
      <c r="AP160" s="142"/>
      <c r="AQ160" s="142"/>
      <c r="AS160" s="189"/>
      <c r="AT160" s="142"/>
      <c r="AV160" s="142"/>
      <c r="AW160" s="142"/>
      <c r="AX160" s="142"/>
      <c r="AY160" s="208"/>
      <c r="AZ160" s="208"/>
      <c r="BB160" s="142"/>
      <c r="BC160" s="142"/>
      <c r="BE160" s="142"/>
      <c r="BF160" s="142"/>
      <c r="BK160" s="50"/>
      <c r="BL160" s="50"/>
    </row>
    <row r="161" spans="39:64" s="23" customFormat="1" ht="18.75">
      <c r="AM161" s="142"/>
      <c r="AN161" s="142"/>
      <c r="AP161" s="142"/>
      <c r="AQ161" s="142"/>
      <c r="AS161" s="189"/>
      <c r="AT161" s="142"/>
      <c r="AV161" s="142"/>
      <c r="AW161" s="142"/>
      <c r="AX161" s="142"/>
      <c r="AY161" s="208"/>
      <c r="AZ161" s="208"/>
      <c r="BB161" s="142"/>
      <c r="BC161" s="142"/>
      <c r="BE161" s="142"/>
      <c r="BF161" s="142"/>
      <c r="BK161" s="50"/>
      <c r="BL161" s="50"/>
    </row>
    <row r="162" spans="39:64" s="23" customFormat="1" ht="18.75">
      <c r="AM162" s="142"/>
      <c r="AN162" s="142"/>
      <c r="AP162" s="142"/>
      <c r="AQ162" s="142"/>
      <c r="AS162" s="189"/>
      <c r="AT162" s="142"/>
      <c r="AV162" s="142"/>
      <c r="AW162" s="142"/>
      <c r="AX162" s="142"/>
      <c r="AY162" s="208"/>
      <c r="AZ162" s="208"/>
      <c r="BB162" s="142"/>
      <c r="BC162" s="142"/>
      <c r="BE162" s="142"/>
      <c r="BF162" s="142"/>
      <c r="BK162" s="50"/>
      <c r="BL162" s="50"/>
    </row>
    <row r="163" spans="39:64" s="23" customFormat="1" ht="18.75">
      <c r="AM163" s="142"/>
      <c r="AN163" s="142"/>
      <c r="AP163" s="142"/>
      <c r="AQ163" s="142"/>
      <c r="AS163" s="189"/>
      <c r="AT163" s="142"/>
      <c r="AV163" s="142"/>
      <c r="AW163" s="142"/>
      <c r="AX163" s="142"/>
      <c r="AY163" s="208"/>
      <c r="AZ163" s="208"/>
      <c r="BB163" s="142"/>
      <c r="BC163" s="142"/>
      <c r="BE163" s="142"/>
      <c r="BF163" s="142"/>
      <c r="BK163" s="50"/>
      <c r="BL163" s="50"/>
    </row>
    <row r="164" spans="39:64" s="23" customFormat="1" ht="18.75">
      <c r="AM164" s="142"/>
      <c r="AN164" s="142"/>
      <c r="AP164" s="142"/>
      <c r="AQ164" s="142"/>
      <c r="AS164" s="189"/>
      <c r="AT164" s="142"/>
      <c r="AV164" s="142"/>
      <c r="AW164" s="142"/>
      <c r="AX164" s="142"/>
      <c r="AY164" s="208"/>
      <c r="AZ164" s="208"/>
      <c r="BB164" s="142"/>
      <c r="BC164" s="142"/>
      <c r="BE164" s="142"/>
      <c r="BF164" s="142"/>
      <c r="BK164" s="50"/>
      <c r="BL164" s="50"/>
    </row>
    <row r="165" spans="39:64" s="23" customFormat="1" ht="18.75">
      <c r="AM165" s="142"/>
      <c r="AN165" s="142"/>
      <c r="AP165" s="142"/>
      <c r="AQ165" s="142"/>
      <c r="AS165" s="189"/>
      <c r="AT165" s="142"/>
      <c r="AV165" s="142"/>
      <c r="AW165" s="142"/>
      <c r="AX165" s="142"/>
      <c r="AY165" s="208"/>
      <c r="AZ165" s="208"/>
      <c r="BB165" s="142"/>
      <c r="BC165" s="142"/>
      <c r="BE165" s="142"/>
      <c r="BF165" s="142"/>
      <c r="BK165" s="50"/>
      <c r="BL165" s="50"/>
    </row>
    <row r="166" spans="39:64" s="23" customFormat="1" ht="18.75">
      <c r="AM166" s="142"/>
      <c r="AN166" s="142"/>
      <c r="AP166" s="142"/>
      <c r="AQ166" s="142"/>
      <c r="AS166" s="189"/>
      <c r="AT166" s="142"/>
      <c r="AV166" s="142"/>
      <c r="AW166" s="142"/>
      <c r="AX166" s="142"/>
      <c r="AY166" s="208"/>
      <c r="AZ166" s="208"/>
      <c r="BB166" s="142"/>
      <c r="BC166" s="142"/>
      <c r="BE166" s="142"/>
      <c r="BF166" s="142"/>
      <c r="BK166" s="50"/>
      <c r="BL166" s="50"/>
    </row>
    <row r="167" spans="39:64" s="23" customFormat="1" ht="18.75">
      <c r="AM167" s="142"/>
      <c r="AN167" s="142"/>
      <c r="AP167" s="142"/>
      <c r="AQ167" s="142"/>
      <c r="AS167" s="189"/>
      <c r="AT167" s="142"/>
      <c r="AV167" s="142"/>
      <c r="AW167" s="142"/>
      <c r="AX167" s="142"/>
      <c r="AY167" s="208"/>
      <c r="AZ167" s="208"/>
      <c r="BB167" s="142"/>
      <c r="BC167" s="142"/>
      <c r="BE167" s="142"/>
      <c r="BF167" s="142"/>
      <c r="BK167" s="50"/>
      <c r="BL167" s="50"/>
    </row>
    <row r="168" spans="39:64" s="23" customFormat="1" ht="18.75">
      <c r="AM168" s="142"/>
      <c r="AN168" s="142"/>
      <c r="AP168" s="142"/>
      <c r="AQ168" s="142"/>
      <c r="AS168" s="189"/>
      <c r="AT168" s="142"/>
      <c r="AV168" s="142"/>
      <c r="AW168" s="142"/>
      <c r="AX168" s="142"/>
      <c r="AY168" s="208"/>
      <c r="AZ168" s="208"/>
      <c r="BB168" s="142"/>
      <c r="BC168" s="142"/>
      <c r="BE168" s="142"/>
      <c r="BF168" s="142"/>
      <c r="BK168" s="50"/>
      <c r="BL168" s="50"/>
    </row>
    <row r="169" spans="39:64" s="23" customFormat="1" ht="18.75">
      <c r="AM169" s="142"/>
      <c r="AN169" s="142"/>
      <c r="AP169" s="142"/>
      <c r="AQ169" s="142"/>
      <c r="AS169" s="189"/>
      <c r="AT169" s="142"/>
      <c r="AV169" s="142"/>
      <c r="AW169" s="142"/>
      <c r="AX169" s="142"/>
      <c r="AY169" s="208"/>
      <c r="AZ169" s="208"/>
      <c r="BB169" s="142"/>
      <c r="BC169" s="142"/>
      <c r="BE169" s="142"/>
      <c r="BF169" s="142"/>
      <c r="BK169" s="50"/>
      <c r="BL169" s="50"/>
    </row>
    <row r="170" spans="39:64" s="23" customFormat="1" ht="18.75">
      <c r="AM170" s="142"/>
      <c r="AN170" s="142"/>
      <c r="AP170" s="142"/>
      <c r="AQ170" s="142"/>
      <c r="AS170" s="189"/>
      <c r="AT170" s="142"/>
      <c r="AV170" s="142"/>
      <c r="AW170" s="142"/>
      <c r="AX170" s="142"/>
      <c r="AY170" s="208"/>
      <c r="AZ170" s="208"/>
      <c r="BB170" s="142"/>
      <c r="BC170" s="142"/>
      <c r="BE170" s="142"/>
      <c r="BF170" s="142"/>
      <c r="BK170" s="50"/>
      <c r="BL170" s="50"/>
    </row>
    <row r="171" spans="39:64" s="23" customFormat="1" ht="18.75">
      <c r="AM171" s="142"/>
      <c r="AN171" s="142"/>
      <c r="AP171" s="142"/>
      <c r="AQ171" s="142"/>
      <c r="AS171" s="189"/>
      <c r="AT171" s="142"/>
      <c r="AV171" s="142"/>
      <c r="AW171" s="142"/>
      <c r="AX171" s="142"/>
      <c r="AY171" s="208"/>
      <c r="AZ171" s="208"/>
      <c r="BB171" s="142"/>
      <c r="BC171" s="142"/>
      <c r="BE171" s="142"/>
      <c r="BF171" s="142"/>
      <c r="BK171" s="50"/>
      <c r="BL171" s="50"/>
    </row>
    <row r="172" spans="39:64" s="23" customFormat="1" ht="18.75">
      <c r="AM172" s="142"/>
      <c r="AN172" s="142"/>
      <c r="AP172" s="142"/>
      <c r="AQ172" s="142"/>
      <c r="AS172" s="189"/>
      <c r="AT172" s="142"/>
      <c r="AV172" s="142"/>
      <c r="AW172" s="142"/>
      <c r="AX172" s="142"/>
      <c r="AY172" s="208"/>
      <c r="AZ172" s="208"/>
      <c r="BB172" s="142"/>
      <c r="BC172" s="142"/>
      <c r="BE172" s="142"/>
      <c r="BF172" s="142"/>
      <c r="BK172" s="50"/>
      <c r="BL172" s="50"/>
    </row>
    <row r="173" spans="39:64" s="23" customFormat="1" ht="18.75">
      <c r="AM173" s="142"/>
      <c r="AN173" s="142"/>
      <c r="AP173" s="142"/>
      <c r="AQ173" s="142"/>
      <c r="AS173" s="189"/>
      <c r="AT173" s="142"/>
      <c r="AV173" s="142"/>
      <c r="AW173" s="142"/>
      <c r="AX173" s="142"/>
      <c r="AY173" s="208"/>
      <c r="AZ173" s="208"/>
      <c r="BB173" s="142"/>
      <c r="BC173" s="142"/>
      <c r="BE173" s="142"/>
      <c r="BF173" s="142"/>
      <c r="BK173" s="50"/>
      <c r="BL173" s="50"/>
    </row>
    <row r="174" spans="39:64" s="23" customFormat="1" ht="18.75">
      <c r="AM174" s="142"/>
      <c r="AN174" s="142"/>
      <c r="AP174" s="142"/>
      <c r="AQ174" s="142"/>
      <c r="AS174" s="189"/>
      <c r="AT174" s="142"/>
      <c r="AV174" s="142"/>
      <c r="AW174" s="142"/>
      <c r="AX174" s="142"/>
      <c r="AY174" s="208"/>
      <c r="AZ174" s="208"/>
      <c r="BB174" s="142"/>
      <c r="BC174" s="142"/>
      <c r="BE174" s="142"/>
      <c r="BF174" s="142"/>
      <c r="BK174" s="50"/>
      <c r="BL174" s="50"/>
    </row>
    <row r="175" spans="39:64" s="23" customFormat="1" ht="18.75">
      <c r="AM175" s="142"/>
      <c r="AN175" s="142"/>
      <c r="AP175" s="142"/>
      <c r="AQ175" s="142"/>
      <c r="AS175" s="189"/>
      <c r="AT175" s="142"/>
      <c r="AV175" s="142"/>
      <c r="AW175" s="142"/>
      <c r="AX175" s="142"/>
      <c r="AY175" s="208"/>
      <c r="AZ175" s="208"/>
      <c r="BB175" s="142"/>
      <c r="BC175" s="142"/>
      <c r="BE175" s="142"/>
      <c r="BF175" s="142"/>
      <c r="BK175" s="50"/>
      <c r="BL175" s="50"/>
    </row>
    <row r="176" spans="39:64" s="23" customFormat="1" ht="18.75">
      <c r="AM176" s="142"/>
      <c r="AN176" s="142"/>
      <c r="AP176" s="142"/>
      <c r="AQ176" s="142"/>
      <c r="AS176" s="189"/>
      <c r="AT176" s="142"/>
      <c r="AV176" s="142"/>
      <c r="AW176" s="142"/>
      <c r="AX176" s="142"/>
      <c r="AY176" s="208"/>
      <c r="AZ176" s="208"/>
      <c r="BB176" s="142"/>
      <c r="BC176" s="142"/>
      <c r="BE176" s="142"/>
      <c r="BF176" s="142"/>
      <c r="BK176" s="50"/>
      <c r="BL176" s="50"/>
    </row>
    <row r="177" spans="39:64" s="23" customFormat="1" ht="18.75">
      <c r="AM177" s="142"/>
      <c r="AN177" s="142"/>
      <c r="AP177" s="142"/>
      <c r="AQ177" s="142"/>
      <c r="AS177" s="189"/>
      <c r="AT177" s="142"/>
      <c r="AV177" s="142"/>
      <c r="AW177" s="142"/>
      <c r="AX177" s="142"/>
      <c r="AY177" s="208"/>
      <c r="AZ177" s="208"/>
      <c r="BB177" s="142"/>
      <c r="BC177" s="142"/>
      <c r="BE177" s="142"/>
      <c r="BF177" s="142"/>
      <c r="BK177" s="50"/>
      <c r="BL177" s="50"/>
    </row>
    <row r="178" spans="39:64" s="23" customFormat="1" ht="18.75">
      <c r="AM178" s="142"/>
      <c r="AN178" s="142"/>
      <c r="AP178" s="142"/>
      <c r="AQ178" s="142"/>
      <c r="AS178" s="189"/>
      <c r="AT178" s="142"/>
      <c r="AV178" s="142"/>
      <c r="AW178" s="142"/>
      <c r="AX178" s="142"/>
      <c r="AY178" s="208"/>
      <c r="AZ178" s="208"/>
      <c r="BB178" s="142"/>
      <c r="BC178" s="142"/>
      <c r="BE178" s="142"/>
      <c r="BF178" s="142"/>
      <c r="BK178" s="50"/>
      <c r="BL178" s="50"/>
    </row>
    <row r="179" spans="39:64" s="23" customFormat="1" ht="18.75">
      <c r="AM179" s="142"/>
      <c r="AN179" s="142"/>
      <c r="AP179" s="142"/>
      <c r="AQ179" s="142"/>
      <c r="AS179" s="189"/>
      <c r="AT179" s="142"/>
      <c r="AV179" s="142"/>
      <c r="AW179" s="142"/>
      <c r="AX179" s="142"/>
      <c r="AY179" s="208"/>
      <c r="AZ179" s="208"/>
      <c r="BB179" s="142"/>
      <c r="BC179" s="142"/>
      <c r="BE179" s="142"/>
      <c r="BF179" s="142"/>
      <c r="BK179" s="50"/>
      <c r="BL179" s="50"/>
    </row>
    <row r="180" spans="39:64" s="23" customFormat="1" ht="18.75">
      <c r="AM180" s="142"/>
      <c r="AN180" s="142"/>
      <c r="AP180" s="142"/>
      <c r="AQ180" s="142"/>
      <c r="AS180" s="189"/>
      <c r="AT180" s="142"/>
      <c r="AV180" s="142"/>
      <c r="AW180" s="142"/>
      <c r="AX180" s="142"/>
      <c r="AY180" s="208"/>
      <c r="AZ180" s="208"/>
      <c r="BB180" s="142"/>
      <c r="BC180" s="142"/>
      <c r="BE180" s="142"/>
      <c r="BF180" s="142"/>
      <c r="BK180" s="50"/>
      <c r="BL180" s="50"/>
    </row>
    <row r="181" spans="39:64" s="23" customFormat="1" ht="18.75">
      <c r="AM181" s="142"/>
      <c r="AN181" s="142"/>
      <c r="AP181" s="142"/>
      <c r="AQ181" s="142"/>
      <c r="AS181" s="189"/>
      <c r="AT181" s="142"/>
      <c r="AV181" s="142"/>
      <c r="AW181" s="142"/>
      <c r="AX181" s="142"/>
      <c r="AY181" s="208"/>
      <c r="AZ181" s="208"/>
      <c r="BB181" s="142"/>
      <c r="BC181" s="142"/>
      <c r="BE181" s="142"/>
      <c r="BF181" s="142"/>
      <c r="BK181" s="50"/>
      <c r="BL181" s="50"/>
    </row>
    <row r="182" spans="39:64" s="23" customFormat="1" ht="18.75">
      <c r="AM182" s="142"/>
      <c r="AN182" s="142"/>
      <c r="AP182" s="142"/>
      <c r="AQ182" s="142"/>
      <c r="AS182" s="189"/>
      <c r="AT182" s="142"/>
      <c r="AV182" s="142"/>
      <c r="AW182" s="142"/>
      <c r="AX182" s="142"/>
      <c r="AY182" s="208"/>
      <c r="AZ182" s="208"/>
      <c r="BB182" s="142"/>
      <c r="BC182" s="142"/>
      <c r="BE182" s="142"/>
      <c r="BF182" s="142"/>
      <c r="BK182" s="50"/>
      <c r="BL182" s="50"/>
    </row>
    <row r="183" spans="39:64" s="23" customFormat="1" ht="18.75">
      <c r="AM183" s="142"/>
      <c r="AN183" s="142"/>
      <c r="AP183" s="142"/>
      <c r="AQ183" s="142"/>
      <c r="AS183" s="189"/>
      <c r="AT183" s="142"/>
      <c r="AV183" s="142"/>
      <c r="AW183" s="142"/>
      <c r="AX183" s="142"/>
      <c r="AY183" s="208"/>
      <c r="AZ183" s="208"/>
      <c r="BB183" s="142"/>
      <c r="BC183" s="142"/>
      <c r="BE183" s="142"/>
      <c r="BF183" s="142"/>
      <c r="BK183" s="50"/>
      <c r="BL183" s="50"/>
    </row>
    <row r="184" spans="39:64" s="23" customFormat="1" ht="18.75">
      <c r="AM184" s="142"/>
      <c r="AN184" s="142"/>
      <c r="AP184" s="142"/>
      <c r="AQ184" s="142"/>
      <c r="AS184" s="189"/>
      <c r="AT184" s="142"/>
      <c r="AV184" s="142"/>
      <c r="AW184" s="142"/>
      <c r="AX184" s="142"/>
      <c r="AY184" s="208"/>
      <c r="AZ184" s="208"/>
      <c r="BB184" s="142"/>
      <c r="BC184" s="142"/>
      <c r="BE184" s="142"/>
      <c r="BF184" s="142"/>
      <c r="BK184" s="50"/>
      <c r="BL184" s="50"/>
    </row>
    <row r="185" spans="39:64" s="23" customFormat="1" ht="18.75">
      <c r="AM185" s="142"/>
      <c r="AN185" s="142"/>
      <c r="AP185" s="142"/>
      <c r="AQ185" s="142"/>
      <c r="AS185" s="189"/>
      <c r="AT185" s="142"/>
      <c r="AV185" s="142"/>
      <c r="AW185" s="142"/>
      <c r="AX185" s="142"/>
      <c r="AY185" s="208"/>
      <c r="AZ185" s="208"/>
      <c r="BB185" s="142"/>
      <c r="BC185" s="142"/>
      <c r="BE185" s="142"/>
      <c r="BF185" s="142"/>
      <c r="BK185" s="50"/>
      <c r="BL185" s="50"/>
    </row>
    <row r="186" spans="39:64" s="23" customFormat="1" ht="18.75">
      <c r="AM186" s="142"/>
      <c r="AN186" s="142"/>
      <c r="AP186" s="142"/>
      <c r="AQ186" s="142"/>
      <c r="AS186" s="189"/>
      <c r="AT186" s="142"/>
      <c r="AV186" s="142"/>
      <c r="AW186" s="142"/>
      <c r="AX186" s="142"/>
      <c r="AY186" s="208"/>
      <c r="AZ186" s="208"/>
      <c r="BB186" s="142"/>
      <c r="BC186" s="142"/>
      <c r="BE186" s="142"/>
      <c r="BF186" s="142"/>
      <c r="BK186" s="50"/>
      <c r="BL186" s="50"/>
    </row>
    <row r="187" spans="39:64" s="23" customFormat="1" ht="18.75">
      <c r="AM187" s="142"/>
      <c r="AN187" s="142"/>
      <c r="AP187" s="142"/>
      <c r="AQ187" s="142"/>
      <c r="AS187" s="189"/>
      <c r="AT187" s="142"/>
      <c r="AV187" s="142"/>
      <c r="AW187" s="142"/>
      <c r="AX187" s="142"/>
      <c r="AY187" s="208"/>
      <c r="AZ187" s="208"/>
      <c r="BB187" s="142"/>
      <c r="BC187" s="142"/>
      <c r="BE187" s="142"/>
      <c r="BF187" s="142"/>
      <c r="BK187" s="50"/>
      <c r="BL187" s="50"/>
    </row>
    <row r="188" spans="39:64" s="23" customFormat="1" ht="18.75">
      <c r="AM188" s="142"/>
      <c r="AN188" s="142"/>
      <c r="AP188" s="142"/>
      <c r="AQ188" s="142"/>
      <c r="AS188" s="189"/>
      <c r="AT188" s="142"/>
      <c r="AV188" s="142"/>
      <c r="AW188" s="142"/>
      <c r="AX188" s="142"/>
      <c r="AY188" s="208"/>
      <c r="AZ188" s="208"/>
      <c r="BB188" s="142"/>
      <c r="BC188" s="142"/>
      <c r="BE188" s="142"/>
      <c r="BF188" s="142"/>
      <c r="BK188" s="50"/>
      <c r="BL188" s="50"/>
    </row>
    <row r="189" spans="39:64" s="23" customFormat="1" ht="18.75">
      <c r="AM189" s="142"/>
      <c r="AN189" s="142"/>
      <c r="AP189" s="142"/>
      <c r="AQ189" s="142"/>
      <c r="AS189" s="189"/>
      <c r="AT189" s="142"/>
      <c r="AV189" s="142"/>
      <c r="AW189" s="142"/>
      <c r="AX189" s="142"/>
      <c r="AY189" s="208"/>
      <c r="AZ189" s="208"/>
      <c r="BB189" s="142"/>
      <c r="BC189" s="142"/>
      <c r="BE189" s="142"/>
      <c r="BF189" s="142"/>
      <c r="BK189" s="50"/>
      <c r="BL189" s="50"/>
    </row>
    <row r="190" spans="39:64" s="23" customFormat="1" ht="18.75">
      <c r="AM190" s="142"/>
      <c r="AN190" s="142"/>
      <c r="AP190" s="142"/>
      <c r="AQ190" s="142"/>
      <c r="AS190" s="189"/>
      <c r="AT190" s="142"/>
      <c r="AV190" s="142"/>
      <c r="AW190" s="142"/>
      <c r="AX190" s="142"/>
      <c r="AY190" s="208"/>
      <c r="AZ190" s="208"/>
      <c r="BB190" s="142"/>
      <c r="BC190" s="142"/>
      <c r="BE190" s="142"/>
      <c r="BF190" s="142"/>
      <c r="BK190" s="50"/>
      <c r="BL190" s="50"/>
    </row>
    <row r="191" spans="39:64" s="23" customFormat="1" ht="18.75">
      <c r="AM191" s="142"/>
      <c r="AN191" s="142"/>
      <c r="AP191" s="142"/>
      <c r="AQ191" s="142"/>
      <c r="AS191" s="189"/>
      <c r="AT191" s="142"/>
      <c r="AV191" s="142"/>
      <c r="AW191" s="142"/>
      <c r="AX191" s="142"/>
      <c r="AY191" s="208"/>
      <c r="AZ191" s="208"/>
      <c r="BB191" s="142"/>
      <c r="BC191" s="142"/>
      <c r="BE191" s="142"/>
      <c r="BF191" s="142"/>
      <c r="BK191" s="50"/>
      <c r="BL191" s="50"/>
    </row>
    <row r="192" spans="39:64" s="23" customFormat="1" ht="18.75">
      <c r="AM192" s="142"/>
      <c r="AN192" s="142"/>
      <c r="AP192" s="142"/>
      <c r="AQ192" s="142"/>
      <c r="AS192" s="189"/>
      <c r="AT192" s="142"/>
      <c r="AV192" s="142"/>
      <c r="AW192" s="142"/>
      <c r="AX192" s="142"/>
      <c r="AY192" s="208"/>
      <c r="AZ192" s="208"/>
      <c r="BB192" s="142"/>
      <c r="BC192" s="142"/>
      <c r="BE192" s="142"/>
      <c r="BF192" s="142"/>
      <c r="BK192" s="50"/>
      <c r="BL192" s="50"/>
    </row>
    <row r="193" spans="39:64" s="23" customFormat="1" ht="18.75">
      <c r="AM193" s="142"/>
      <c r="AN193" s="142"/>
      <c r="AP193" s="142"/>
      <c r="AQ193" s="142"/>
      <c r="AS193" s="189"/>
      <c r="AT193" s="142"/>
      <c r="AV193" s="142"/>
      <c r="AW193" s="142"/>
      <c r="AX193" s="142"/>
      <c r="AY193" s="208"/>
      <c r="AZ193" s="208"/>
      <c r="BB193" s="142"/>
      <c r="BC193" s="142"/>
      <c r="BE193" s="142"/>
      <c r="BF193" s="142"/>
      <c r="BK193" s="50"/>
      <c r="BL193" s="50"/>
    </row>
    <row r="194" spans="39:64" s="23" customFormat="1" ht="18.75">
      <c r="AM194" s="142"/>
      <c r="AN194" s="142"/>
      <c r="AP194" s="142"/>
      <c r="AQ194" s="142"/>
      <c r="AS194" s="189"/>
      <c r="AT194" s="142"/>
      <c r="AV194" s="142"/>
      <c r="AW194" s="142"/>
      <c r="AX194" s="142"/>
      <c r="AY194" s="208"/>
      <c r="AZ194" s="208"/>
      <c r="BB194" s="142"/>
      <c r="BC194" s="142"/>
      <c r="BE194" s="142"/>
      <c r="BF194" s="142"/>
      <c r="BK194" s="50"/>
      <c r="BL194" s="50"/>
    </row>
    <row r="195" spans="39:64" s="23" customFormat="1" ht="18.75">
      <c r="AM195" s="142"/>
      <c r="AN195" s="142"/>
      <c r="AP195" s="142"/>
      <c r="AQ195" s="142"/>
      <c r="AS195" s="189"/>
      <c r="AT195" s="142"/>
      <c r="AV195" s="142"/>
      <c r="AW195" s="142"/>
      <c r="AX195" s="142"/>
      <c r="AY195" s="208"/>
      <c r="AZ195" s="208"/>
      <c r="BB195" s="142"/>
      <c r="BC195" s="142"/>
      <c r="BE195" s="142"/>
      <c r="BF195" s="142"/>
      <c r="BK195" s="50"/>
      <c r="BL195" s="50"/>
    </row>
    <row r="196" spans="39:64" s="23" customFormat="1" ht="18.75">
      <c r="AM196" s="142"/>
      <c r="AN196" s="142"/>
      <c r="AP196" s="142"/>
      <c r="AQ196" s="142"/>
      <c r="AS196" s="189"/>
      <c r="AT196" s="142"/>
      <c r="AV196" s="142"/>
      <c r="AW196" s="142"/>
      <c r="AX196" s="142"/>
      <c r="AY196" s="208"/>
      <c r="AZ196" s="208"/>
      <c r="BB196" s="142"/>
      <c r="BC196" s="142"/>
      <c r="BE196" s="142"/>
      <c r="BF196" s="142"/>
      <c r="BK196" s="50"/>
      <c r="BL196" s="50"/>
    </row>
    <row r="197" spans="39:64" s="23" customFormat="1" ht="18.75">
      <c r="AM197" s="142"/>
      <c r="AN197" s="142"/>
      <c r="AP197" s="142"/>
      <c r="AQ197" s="142"/>
      <c r="AS197" s="189"/>
      <c r="AT197" s="142"/>
      <c r="AV197" s="142"/>
      <c r="AW197" s="142"/>
      <c r="AX197" s="142"/>
      <c r="AY197" s="208"/>
      <c r="AZ197" s="208"/>
      <c r="BB197" s="142"/>
      <c r="BC197" s="142"/>
      <c r="BE197" s="142"/>
      <c r="BF197" s="142"/>
      <c r="BK197" s="50"/>
      <c r="BL197" s="50"/>
    </row>
    <row r="198" spans="39:64" s="23" customFormat="1" ht="18.75">
      <c r="AM198" s="142"/>
      <c r="AN198" s="142"/>
      <c r="AP198" s="142"/>
      <c r="AQ198" s="142"/>
      <c r="AS198" s="189"/>
      <c r="AT198" s="142"/>
      <c r="AV198" s="142"/>
      <c r="AW198" s="142"/>
      <c r="AX198" s="142"/>
      <c r="AY198" s="208"/>
      <c r="AZ198" s="208"/>
      <c r="BB198" s="142"/>
      <c r="BC198" s="142"/>
      <c r="BE198" s="142"/>
      <c r="BF198" s="142"/>
      <c r="BK198" s="50"/>
      <c r="BL198" s="50"/>
    </row>
    <row r="199" spans="39:64" s="23" customFormat="1" ht="18.75">
      <c r="AM199" s="142"/>
      <c r="AN199" s="142"/>
      <c r="AP199" s="142"/>
      <c r="AQ199" s="142"/>
      <c r="AS199" s="189"/>
      <c r="AT199" s="142"/>
      <c r="AV199" s="142"/>
      <c r="AW199" s="142"/>
      <c r="AX199" s="142"/>
      <c r="AY199" s="208"/>
      <c r="AZ199" s="208"/>
      <c r="BB199" s="142"/>
      <c r="BC199" s="142"/>
      <c r="BE199" s="142"/>
      <c r="BF199" s="142"/>
      <c r="BK199" s="50"/>
      <c r="BL199" s="50"/>
    </row>
    <row r="200" spans="39:64" s="23" customFormat="1" ht="18.75">
      <c r="AM200" s="142"/>
      <c r="AN200" s="142"/>
      <c r="AP200" s="142"/>
      <c r="AQ200" s="142"/>
      <c r="AS200" s="189"/>
      <c r="AT200" s="142"/>
      <c r="AV200" s="142"/>
      <c r="AW200" s="142"/>
      <c r="AX200" s="142"/>
      <c r="AY200" s="208"/>
      <c r="AZ200" s="208"/>
      <c r="BB200" s="142"/>
      <c r="BC200" s="142"/>
      <c r="BE200" s="142"/>
      <c r="BF200" s="142"/>
      <c r="BK200" s="50"/>
      <c r="BL200" s="50"/>
    </row>
    <row r="201" spans="39:64" s="23" customFormat="1" ht="18.75">
      <c r="AM201" s="142"/>
      <c r="AN201" s="142"/>
      <c r="AP201" s="142"/>
      <c r="AQ201" s="142"/>
      <c r="AS201" s="189"/>
      <c r="AT201" s="142"/>
      <c r="AV201" s="142"/>
      <c r="AW201" s="142"/>
      <c r="AX201" s="142"/>
      <c r="AY201" s="208"/>
      <c r="AZ201" s="208"/>
      <c r="BB201" s="142"/>
      <c r="BC201" s="142"/>
      <c r="BE201" s="142"/>
      <c r="BF201" s="142"/>
      <c r="BK201" s="50"/>
      <c r="BL201" s="50"/>
    </row>
    <row r="202" spans="39:64" s="23" customFormat="1" ht="18.75">
      <c r="AM202" s="142"/>
      <c r="AN202" s="142"/>
      <c r="AP202" s="142"/>
      <c r="AQ202" s="142"/>
      <c r="AS202" s="189"/>
      <c r="AT202" s="142"/>
      <c r="AV202" s="142"/>
      <c r="AW202" s="142"/>
      <c r="AX202" s="142"/>
      <c r="AY202" s="208"/>
      <c r="AZ202" s="208"/>
      <c r="BB202" s="142"/>
      <c r="BC202" s="142"/>
      <c r="BE202" s="142"/>
      <c r="BF202" s="142"/>
      <c r="BK202" s="50"/>
      <c r="BL202" s="50"/>
    </row>
    <row r="203" spans="39:64" s="23" customFormat="1" ht="18.75">
      <c r="AM203" s="142"/>
      <c r="AN203" s="142"/>
      <c r="AP203" s="142"/>
      <c r="AQ203" s="142"/>
      <c r="AS203" s="189"/>
      <c r="AT203" s="142"/>
      <c r="AV203" s="142"/>
      <c r="AW203" s="142"/>
      <c r="AX203" s="142"/>
      <c r="AY203" s="208"/>
      <c r="AZ203" s="208"/>
      <c r="BB203" s="142"/>
      <c r="BC203" s="142"/>
      <c r="BE203" s="142"/>
      <c r="BF203" s="142"/>
      <c r="BK203" s="50"/>
      <c r="BL203" s="50"/>
    </row>
    <row r="204" spans="39:64" s="23" customFormat="1" ht="18.75">
      <c r="AM204" s="142"/>
      <c r="AN204" s="142"/>
      <c r="AP204" s="142"/>
      <c r="AQ204" s="142"/>
      <c r="AS204" s="189"/>
      <c r="AT204" s="142"/>
      <c r="AV204" s="142"/>
      <c r="AW204" s="142"/>
      <c r="AX204" s="142"/>
      <c r="AY204" s="208"/>
      <c r="AZ204" s="208"/>
      <c r="BB204" s="142"/>
      <c r="BC204" s="142"/>
      <c r="BE204" s="142"/>
      <c r="BF204" s="142"/>
      <c r="BK204" s="50"/>
      <c r="BL204" s="50"/>
    </row>
    <row r="205" spans="39:64" s="23" customFormat="1" ht="18.75">
      <c r="AM205" s="142"/>
      <c r="AN205" s="142"/>
      <c r="AP205" s="142"/>
      <c r="AQ205" s="142"/>
      <c r="AS205" s="189"/>
      <c r="AT205" s="142"/>
      <c r="AV205" s="142"/>
      <c r="AW205" s="142"/>
      <c r="AX205" s="142"/>
      <c r="AY205" s="208"/>
      <c r="AZ205" s="208"/>
      <c r="BB205" s="142"/>
      <c r="BC205" s="142"/>
      <c r="BE205" s="142"/>
      <c r="BF205" s="142"/>
      <c r="BK205" s="50"/>
      <c r="BL205" s="50"/>
    </row>
    <row r="206" spans="39:64" s="23" customFormat="1" ht="18.75">
      <c r="AM206" s="142"/>
      <c r="AN206" s="142"/>
      <c r="AP206" s="142"/>
      <c r="AQ206" s="142"/>
      <c r="AS206" s="189"/>
      <c r="AT206" s="142"/>
      <c r="AV206" s="142"/>
      <c r="AW206" s="142"/>
      <c r="AX206" s="142"/>
      <c r="AY206" s="208"/>
      <c r="AZ206" s="208"/>
      <c r="BB206" s="142"/>
      <c r="BC206" s="142"/>
      <c r="BE206" s="142"/>
      <c r="BF206" s="142"/>
      <c r="BK206" s="50"/>
      <c r="BL206" s="50"/>
    </row>
    <row r="207" spans="39:64" s="23" customFormat="1" ht="18.75">
      <c r="AM207" s="142"/>
      <c r="AN207" s="142"/>
      <c r="AP207" s="142"/>
      <c r="AQ207" s="142"/>
      <c r="AS207" s="189"/>
      <c r="AT207" s="142"/>
      <c r="AV207" s="142"/>
      <c r="AW207" s="142"/>
      <c r="AX207" s="142"/>
      <c r="AY207" s="208"/>
      <c r="AZ207" s="208"/>
      <c r="BB207" s="142"/>
      <c r="BC207" s="142"/>
      <c r="BE207" s="142"/>
      <c r="BF207" s="142"/>
      <c r="BK207" s="50"/>
      <c r="BL207" s="50"/>
    </row>
    <row r="208" spans="39:64" s="23" customFormat="1" ht="18.75">
      <c r="AM208" s="142"/>
      <c r="AN208" s="142"/>
      <c r="AP208" s="142"/>
      <c r="AQ208" s="142"/>
      <c r="AS208" s="189"/>
      <c r="AT208" s="142"/>
      <c r="AV208" s="142"/>
      <c r="AW208" s="142"/>
      <c r="AX208" s="142"/>
      <c r="AY208" s="208"/>
      <c r="AZ208" s="208"/>
      <c r="BB208" s="142"/>
      <c r="BC208" s="142"/>
      <c r="BE208" s="142"/>
      <c r="BF208" s="142"/>
      <c r="BK208" s="50"/>
      <c r="BL208" s="50"/>
    </row>
    <row r="209" spans="39:64" s="23" customFormat="1" ht="18.75">
      <c r="AM209" s="142"/>
      <c r="AN209" s="142"/>
      <c r="AP209" s="142"/>
      <c r="AQ209" s="142"/>
      <c r="AS209" s="189"/>
      <c r="AT209" s="142"/>
      <c r="AV209" s="142"/>
      <c r="AW209" s="142"/>
      <c r="AX209" s="142"/>
      <c r="AY209" s="208"/>
      <c r="AZ209" s="208"/>
      <c r="BB209" s="142"/>
      <c r="BC209" s="142"/>
      <c r="BE209" s="142"/>
      <c r="BF209" s="142"/>
      <c r="BK209" s="50"/>
      <c r="BL209" s="50"/>
    </row>
    <row r="210" spans="39:64" s="23" customFormat="1" ht="18.75">
      <c r="AM210" s="142"/>
      <c r="AN210" s="142"/>
      <c r="AP210" s="142"/>
      <c r="AQ210" s="142"/>
      <c r="AS210" s="189"/>
      <c r="AT210" s="142"/>
      <c r="AV210" s="142"/>
      <c r="AW210" s="142"/>
      <c r="AX210" s="142"/>
      <c r="AY210" s="208"/>
      <c r="AZ210" s="208"/>
      <c r="BB210" s="142"/>
      <c r="BC210" s="142"/>
      <c r="BE210" s="142"/>
      <c r="BF210" s="142"/>
      <c r="BK210" s="50"/>
      <c r="BL210" s="50"/>
    </row>
    <row r="211" spans="39:64" s="23" customFormat="1" ht="18.75">
      <c r="AM211" s="142"/>
      <c r="AN211" s="142"/>
      <c r="AP211" s="142"/>
      <c r="AQ211" s="142"/>
      <c r="AS211" s="189"/>
      <c r="AT211" s="142"/>
      <c r="AV211" s="142"/>
      <c r="AW211" s="142"/>
      <c r="AX211" s="142"/>
      <c r="AY211" s="208"/>
      <c r="AZ211" s="208"/>
      <c r="BB211" s="142"/>
      <c r="BC211" s="142"/>
      <c r="BE211" s="142"/>
      <c r="BF211" s="142"/>
      <c r="BK211" s="50"/>
      <c r="BL211" s="50"/>
    </row>
    <row r="212" spans="39:64" s="23" customFormat="1" ht="18.75">
      <c r="AM212" s="142"/>
      <c r="AN212" s="142"/>
      <c r="AP212" s="142"/>
      <c r="AQ212" s="142"/>
      <c r="AS212" s="189"/>
      <c r="AT212" s="142"/>
      <c r="AV212" s="142"/>
      <c r="AW212" s="142"/>
      <c r="AX212" s="142"/>
      <c r="AY212" s="208"/>
      <c r="AZ212" s="208"/>
      <c r="BB212" s="142"/>
      <c r="BC212" s="142"/>
      <c r="BE212" s="142"/>
      <c r="BF212" s="142"/>
      <c r="BK212" s="50"/>
      <c r="BL212" s="50"/>
    </row>
    <row r="213" spans="39:64" s="23" customFormat="1" ht="18.75">
      <c r="AM213" s="142"/>
      <c r="AN213" s="142"/>
      <c r="AP213" s="142"/>
      <c r="AQ213" s="142"/>
      <c r="AS213" s="189"/>
      <c r="AT213" s="142"/>
      <c r="AV213" s="142"/>
      <c r="AW213" s="142"/>
      <c r="AX213" s="142"/>
      <c r="AY213" s="208"/>
      <c r="AZ213" s="208"/>
      <c r="BB213" s="142"/>
      <c r="BC213" s="142"/>
      <c r="BE213" s="142"/>
      <c r="BF213" s="142"/>
      <c r="BK213" s="50"/>
      <c r="BL213" s="50"/>
    </row>
    <row r="214" spans="39:64" s="23" customFormat="1" ht="18.75">
      <c r="AM214" s="142"/>
      <c r="AN214" s="142"/>
      <c r="AP214" s="142"/>
      <c r="AQ214" s="142"/>
      <c r="AS214" s="189"/>
      <c r="AT214" s="142"/>
      <c r="AV214" s="142"/>
      <c r="AW214" s="142"/>
      <c r="AX214" s="142"/>
      <c r="AY214" s="208"/>
      <c r="AZ214" s="208"/>
      <c r="BB214" s="142"/>
      <c r="BC214" s="142"/>
      <c r="BE214" s="142"/>
      <c r="BF214" s="142"/>
      <c r="BK214" s="50"/>
      <c r="BL214" s="50"/>
    </row>
    <row r="215" spans="39:64" s="23" customFormat="1" ht="18.75">
      <c r="AM215" s="142"/>
      <c r="AN215" s="142"/>
      <c r="AP215" s="142"/>
      <c r="AQ215" s="142"/>
      <c r="AS215" s="189"/>
      <c r="AT215" s="142"/>
      <c r="AV215" s="142"/>
      <c r="AW215" s="142"/>
      <c r="AX215" s="142"/>
      <c r="AY215" s="208"/>
      <c r="AZ215" s="208"/>
      <c r="BB215" s="142"/>
      <c r="BC215" s="142"/>
      <c r="BE215" s="142"/>
      <c r="BF215" s="142"/>
      <c r="BK215" s="50"/>
      <c r="BL215" s="50"/>
    </row>
    <row r="216" spans="39:64" s="23" customFormat="1" ht="18.75">
      <c r="AM216" s="142"/>
      <c r="AN216" s="142"/>
      <c r="AP216" s="142"/>
      <c r="AQ216" s="142"/>
      <c r="AS216" s="189"/>
      <c r="AT216" s="142"/>
      <c r="AV216" s="142"/>
      <c r="AW216" s="142"/>
      <c r="AX216" s="142"/>
      <c r="AY216" s="208"/>
      <c r="AZ216" s="208"/>
      <c r="BB216" s="142"/>
      <c r="BC216" s="142"/>
      <c r="BE216" s="142"/>
      <c r="BF216" s="142"/>
      <c r="BK216" s="50"/>
      <c r="BL216" s="50"/>
    </row>
    <row r="217" spans="39:64" s="23" customFormat="1" ht="18.75">
      <c r="AM217" s="142"/>
      <c r="AN217" s="142"/>
      <c r="AP217" s="142"/>
      <c r="AQ217" s="142"/>
      <c r="AS217" s="189"/>
      <c r="AT217" s="142"/>
      <c r="AV217" s="142"/>
      <c r="AW217" s="142"/>
      <c r="AX217" s="142"/>
      <c r="AY217" s="208"/>
      <c r="AZ217" s="208"/>
      <c r="BB217" s="142"/>
      <c r="BC217" s="142"/>
      <c r="BE217" s="142"/>
      <c r="BF217" s="142"/>
      <c r="BK217" s="50"/>
      <c r="BL217" s="50"/>
    </row>
    <row r="218" spans="39:64" s="23" customFormat="1" ht="18.75">
      <c r="AM218" s="142"/>
      <c r="AN218" s="142"/>
      <c r="AP218" s="142"/>
      <c r="AQ218" s="142"/>
      <c r="AS218" s="189"/>
      <c r="AT218" s="142"/>
      <c r="AV218" s="142"/>
      <c r="AW218" s="142"/>
      <c r="AX218" s="142"/>
      <c r="AY218" s="208"/>
      <c r="AZ218" s="208"/>
      <c r="BB218" s="142"/>
      <c r="BC218" s="142"/>
      <c r="BE218" s="142"/>
      <c r="BF218" s="142"/>
      <c r="BK218" s="50"/>
      <c r="BL218" s="50"/>
    </row>
    <row r="219" spans="39:64" s="23" customFormat="1" ht="18.75">
      <c r="AM219" s="142"/>
      <c r="AN219" s="142"/>
      <c r="AP219" s="142"/>
      <c r="AQ219" s="142"/>
      <c r="AS219" s="189"/>
      <c r="AT219" s="142"/>
      <c r="AV219" s="142"/>
      <c r="AW219" s="142"/>
      <c r="AX219" s="142"/>
      <c r="AY219" s="208"/>
      <c r="AZ219" s="208"/>
      <c r="BB219" s="142"/>
      <c r="BC219" s="142"/>
      <c r="BE219" s="142"/>
      <c r="BF219" s="142"/>
      <c r="BK219" s="50"/>
      <c r="BL219" s="50"/>
    </row>
    <row r="220" spans="39:64" s="23" customFormat="1" ht="18.75">
      <c r="AM220" s="142"/>
      <c r="AN220" s="142"/>
      <c r="AP220" s="142"/>
      <c r="AQ220" s="142"/>
      <c r="AS220" s="189"/>
      <c r="AT220" s="142"/>
      <c r="AV220" s="142"/>
      <c r="AW220" s="142"/>
      <c r="AX220" s="142"/>
      <c r="AY220" s="208"/>
      <c r="AZ220" s="208"/>
      <c r="BB220" s="142"/>
      <c r="BC220" s="142"/>
      <c r="BE220" s="142"/>
      <c r="BF220" s="142"/>
      <c r="BK220" s="50"/>
      <c r="BL220" s="50"/>
    </row>
    <row r="221" spans="39:64" s="23" customFormat="1" ht="18.75">
      <c r="AM221" s="142"/>
      <c r="AN221" s="142"/>
      <c r="AP221" s="142"/>
      <c r="AQ221" s="142"/>
      <c r="AS221" s="189"/>
      <c r="AT221" s="142"/>
      <c r="AV221" s="142"/>
      <c r="AW221" s="142"/>
      <c r="AX221" s="142"/>
      <c r="AY221" s="208"/>
      <c r="AZ221" s="208"/>
      <c r="BB221" s="142"/>
      <c r="BC221" s="142"/>
      <c r="BE221" s="142"/>
      <c r="BF221" s="142"/>
      <c r="BK221" s="50"/>
      <c r="BL221" s="50"/>
    </row>
    <row r="222" spans="39:64" s="23" customFormat="1" ht="18.75">
      <c r="AM222" s="142"/>
      <c r="AN222" s="142"/>
      <c r="AP222" s="142"/>
      <c r="AQ222" s="142"/>
      <c r="AS222" s="189"/>
      <c r="AT222" s="142"/>
      <c r="AV222" s="142"/>
      <c r="AW222" s="142"/>
      <c r="AX222" s="142"/>
      <c r="AY222" s="208"/>
      <c r="AZ222" s="208"/>
      <c r="BB222" s="142"/>
      <c r="BC222" s="142"/>
      <c r="BE222" s="142"/>
      <c r="BF222" s="142"/>
      <c r="BK222" s="50"/>
      <c r="BL222" s="50"/>
    </row>
    <row r="223" spans="39:64" s="23" customFormat="1" ht="18.75">
      <c r="AM223" s="142"/>
      <c r="AN223" s="142"/>
      <c r="AP223" s="142"/>
      <c r="AQ223" s="142"/>
      <c r="AS223" s="189"/>
      <c r="AT223" s="142"/>
      <c r="AV223" s="142"/>
      <c r="AW223" s="142"/>
      <c r="AX223" s="142"/>
      <c r="AY223" s="208"/>
      <c r="AZ223" s="208"/>
      <c r="BB223" s="142"/>
      <c r="BC223" s="142"/>
      <c r="BE223" s="142"/>
      <c r="BF223" s="142"/>
      <c r="BK223" s="50"/>
      <c r="BL223" s="50"/>
    </row>
    <row r="224" spans="39:64" s="23" customFormat="1" ht="18.75">
      <c r="AM224" s="142"/>
      <c r="AN224" s="142"/>
      <c r="AP224" s="142"/>
      <c r="AQ224" s="142"/>
      <c r="AS224" s="189"/>
      <c r="AT224" s="142"/>
      <c r="AV224" s="142"/>
      <c r="AW224" s="142"/>
      <c r="AX224" s="142"/>
      <c r="AY224" s="208"/>
      <c r="AZ224" s="208"/>
      <c r="BB224" s="142"/>
      <c r="BC224" s="142"/>
      <c r="BE224" s="142"/>
      <c r="BF224" s="142"/>
      <c r="BK224" s="50"/>
      <c r="BL224" s="50"/>
    </row>
    <row r="225" spans="39:64" s="23" customFormat="1" ht="18.75">
      <c r="AM225" s="142"/>
      <c r="AN225" s="142"/>
      <c r="AP225" s="142"/>
      <c r="AQ225" s="142"/>
      <c r="AS225" s="189"/>
      <c r="AT225" s="142"/>
      <c r="AV225" s="142"/>
      <c r="AW225" s="142"/>
      <c r="AX225" s="142"/>
      <c r="AY225" s="208"/>
      <c r="AZ225" s="208"/>
      <c r="BB225" s="142"/>
      <c r="BC225" s="142"/>
      <c r="BE225" s="142"/>
      <c r="BF225" s="142"/>
      <c r="BK225" s="50"/>
      <c r="BL225" s="50"/>
    </row>
    <row r="226" spans="39:64" s="23" customFormat="1" ht="18.75">
      <c r="AM226" s="142"/>
      <c r="AN226" s="142"/>
      <c r="AP226" s="142"/>
      <c r="AQ226" s="142"/>
      <c r="AS226" s="189"/>
      <c r="AT226" s="142"/>
      <c r="AV226" s="142"/>
      <c r="AW226" s="142"/>
      <c r="AX226" s="142"/>
      <c r="AY226" s="208"/>
      <c r="AZ226" s="208"/>
      <c r="BB226" s="142"/>
      <c r="BC226" s="142"/>
      <c r="BE226" s="142"/>
      <c r="BF226" s="142"/>
      <c r="BK226" s="50"/>
      <c r="BL226" s="50"/>
    </row>
    <row r="227" spans="39:64" s="23" customFormat="1" ht="18.75">
      <c r="AM227" s="142"/>
      <c r="AN227" s="142"/>
      <c r="AP227" s="142"/>
      <c r="AQ227" s="142"/>
      <c r="AS227" s="189"/>
      <c r="AT227" s="142"/>
      <c r="AV227" s="142"/>
      <c r="AW227" s="142"/>
      <c r="AX227" s="142"/>
      <c r="AY227" s="208"/>
      <c r="AZ227" s="208"/>
      <c r="BB227" s="142"/>
      <c r="BC227" s="142"/>
      <c r="BE227" s="142"/>
      <c r="BF227" s="142"/>
      <c r="BK227" s="50"/>
      <c r="BL227" s="50"/>
    </row>
    <row r="228" spans="39:64" s="23" customFormat="1" ht="18.75">
      <c r="AM228" s="142"/>
      <c r="AN228" s="142"/>
      <c r="AP228" s="142"/>
      <c r="AQ228" s="142"/>
      <c r="AS228" s="189"/>
      <c r="AT228" s="142"/>
      <c r="AV228" s="142"/>
      <c r="AW228" s="142"/>
      <c r="AX228" s="142"/>
      <c r="AY228" s="208"/>
      <c r="AZ228" s="208"/>
      <c r="BB228" s="142"/>
      <c r="BC228" s="142"/>
      <c r="BE228" s="142"/>
      <c r="BF228" s="142"/>
      <c r="BK228" s="50"/>
      <c r="BL228" s="50"/>
    </row>
    <row r="229" spans="39:64" s="23" customFormat="1" ht="18.75">
      <c r="AM229" s="142"/>
      <c r="AN229" s="142"/>
      <c r="AP229" s="142"/>
      <c r="AQ229" s="142"/>
      <c r="AS229" s="189"/>
      <c r="AT229" s="142"/>
      <c r="AV229" s="142"/>
      <c r="AW229" s="142"/>
      <c r="AX229" s="142"/>
      <c r="AY229" s="208"/>
      <c r="AZ229" s="208"/>
      <c r="BB229" s="142"/>
      <c r="BC229" s="142"/>
      <c r="BE229" s="142"/>
      <c r="BF229" s="142"/>
      <c r="BK229" s="50"/>
      <c r="BL229" s="50"/>
    </row>
    <row r="230" spans="39:64" s="23" customFormat="1" ht="18.75">
      <c r="AM230" s="142"/>
      <c r="AN230" s="142"/>
      <c r="AP230" s="142"/>
      <c r="AQ230" s="142"/>
      <c r="AS230" s="189"/>
      <c r="AT230" s="142"/>
      <c r="AV230" s="142"/>
      <c r="AW230" s="142"/>
      <c r="AX230" s="142"/>
      <c r="AY230" s="208"/>
      <c r="AZ230" s="208"/>
      <c r="BB230" s="142"/>
      <c r="BC230" s="142"/>
      <c r="BE230" s="142"/>
      <c r="BF230" s="142"/>
      <c r="BK230" s="50"/>
      <c r="BL230" s="50"/>
    </row>
    <row r="231" spans="39:64" s="23" customFormat="1" ht="18.75">
      <c r="AM231" s="142"/>
      <c r="AN231" s="142"/>
      <c r="AP231" s="142"/>
      <c r="AQ231" s="142"/>
      <c r="AS231" s="189"/>
      <c r="AT231" s="142"/>
      <c r="AV231" s="142"/>
      <c r="AW231" s="142"/>
      <c r="AX231" s="142"/>
      <c r="AY231" s="208"/>
      <c r="AZ231" s="208"/>
      <c r="BB231" s="142"/>
      <c r="BC231" s="142"/>
      <c r="BE231" s="142"/>
      <c r="BF231" s="142"/>
      <c r="BK231" s="50"/>
      <c r="BL231" s="50"/>
    </row>
    <row r="232" spans="39:64" s="23" customFormat="1" ht="18.75">
      <c r="AM232" s="142"/>
      <c r="AN232" s="142"/>
      <c r="AP232" s="142"/>
      <c r="AQ232" s="142"/>
      <c r="AS232" s="189"/>
      <c r="AT232" s="142"/>
      <c r="AV232" s="142"/>
      <c r="AW232" s="142"/>
      <c r="AX232" s="142"/>
      <c r="AY232" s="208"/>
      <c r="AZ232" s="208"/>
      <c r="BB232" s="142"/>
      <c r="BC232" s="142"/>
      <c r="BE232" s="142"/>
      <c r="BF232" s="142"/>
      <c r="BK232" s="50"/>
      <c r="BL232" s="50"/>
    </row>
    <row r="233" spans="39:64" s="23" customFormat="1" ht="18.75">
      <c r="AM233" s="142"/>
      <c r="AN233" s="142"/>
      <c r="AP233" s="142"/>
      <c r="AQ233" s="142"/>
      <c r="AS233" s="189"/>
      <c r="AT233" s="142"/>
      <c r="AV233" s="142"/>
      <c r="AW233" s="142"/>
      <c r="AX233" s="142"/>
      <c r="AY233" s="208"/>
      <c r="AZ233" s="208"/>
      <c r="BB233" s="142"/>
      <c r="BC233" s="142"/>
      <c r="BE233" s="142"/>
      <c r="BF233" s="142"/>
      <c r="BK233" s="50"/>
      <c r="BL233" s="50"/>
    </row>
    <row r="234" spans="39:64" s="23" customFormat="1" ht="18.75">
      <c r="AM234" s="142"/>
      <c r="AN234" s="142"/>
      <c r="AP234" s="142"/>
      <c r="AQ234" s="142"/>
      <c r="AS234" s="189"/>
      <c r="AT234" s="142"/>
      <c r="AV234" s="142"/>
      <c r="AW234" s="142"/>
      <c r="AX234" s="142"/>
      <c r="AY234" s="208"/>
      <c r="AZ234" s="208"/>
      <c r="BB234" s="142"/>
      <c r="BC234" s="142"/>
      <c r="BE234" s="142"/>
      <c r="BF234" s="142"/>
      <c r="BK234" s="50"/>
      <c r="BL234" s="50"/>
    </row>
    <row r="235" spans="39:64" s="23" customFormat="1" ht="18.75">
      <c r="AM235" s="142"/>
      <c r="AN235" s="142"/>
      <c r="AP235" s="142"/>
      <c r="AQ235" s="142"/>
      <c r="AS235" s="189"/>
      <c r="AT235" s="142"/>
      <c r="AV235" s="142"/>
      <c r="AW235" s="142"/>
      <c r="AX235" s="142"/>
      <c r="AY235" s="208"/>
      <c r="AZ235" s="208"/>
      <c r="BB235" s="142"/>
      <c r="BC235" s="142"/>
      <c r="BE235" s="142"/>
      <c r="BF235" s="142"/>
      <c r="BK235" s="50"/>
      <c r="BL235" s="50"/>
    </row>
    <row r="236" spans="39:64" s="23" customFormat="1" ht="18.75">
      <c r="AM236" s="142"/>
      <c r="AN236" s="142"/>
      <c r="AP236" s="142"/>
      <c r="AQ236" s="142"/>
      <c r="AS236" s="189"/>
      <c r="AT236" s="142"/>
      <c r="AV236" s="142"/>
      <c r="AW236" s="142"/>
      <c r="AX236" s="142"/>
      <c r="AY236" s="208"/>
      <c r="AZ236" s="208"/>
      <c r="BB236" s="142"/>
      <c r="BC236" s="142"/>
      <c r="BE236" s="142"/>
      <c r="BF236" s="142"/>
      <c r="BK236" s="50"/>
      <c r="BL236" s="50"/>
    </row>
    <row r="237" spans="39:64" s="23" customFormat="1" ht="18.75">
      <c r="AM237" s="142"/>
      <c r="AN237" s="142"/>
      <c r="AP237" s="142"/>
      <c r="AQ237" s="142"/>
      <c r="AS237" s="189"/>
      <c r="AT237" s="142"/>
      <c r="AV237" s="142"/>
      <c r="AW237" s="142"/>
      <c r="AX237" s="142"/>
      <c r="AY237" s="208"/>
      <c r="AZ237" s="208"/>
      <c r="BB237" s="142"/>
      <c r="BC237" s="142"/>
      <c r="BE237" s="142"/>
      <c r="BF237" s="142"/>
      <c r="BK237" s="50"/>
      <c r="BL237" s="50"/>
    </row>
    <row r="238" spans="39:64" s="23" customFormat="1" ht="18.75">
      <c r="AM238" s="142"/>
      <c r="AN238" s="142"/>
      <c r="AP238" s="142"/>
      <c r="AQ238" s="142"/>
      <c r="AS238" s="189"/>
      <c r="AT238" s="142"/>
      <c r="AV238" s="142"/>
      <c r="AW238" s="142"/>
      <c r="AX238" s="142"/>
      <c r="AY238" s="208"/>
      <c r="AZ238" s="208"/>
      <c r="BB238" s="142"/>
      <c r="BC238" s="142"/>
      <c r="BE238" s="142"/>
      <c r="BF238" s="142"/>
      <c r="BK238" s="50"/>
      <c r="BL238" s="50"/>
    </row>
    <row r="239" spans="39:64" s="23" customFormat="1" ht="18.75">
      <c r="AM239" s="142"/>
      <c r="AN239" s="142"/>
      <c r="AP239" s="142"/>
      <c r="AQ239" s="142"/>
      <c r="AS239" s="189"/>
      <c r="AT239" s="142"/>
      <c r="AV239" s="142"/>
      <c r="AW239" s="142"/>
      <c r="AX239" s="142"/>
      <c r="AY239" s="208"/>
      <c r="AZ239" s="208"/>
      <c r="BB239" s="142"/>
      <c r="BC239" s="142"/>
      <c r="BE239" s="142"/>
      <c r="BF239" s="142"/>
      <c r="BK239" s="50"/>
      <c r="BL239" s="50"/>
    </row>
    <row r="240" spans="39:64" s="23" customFormat="1" ht="18.75">
      <c r="AM240" s="142"/>
      <c r="AN240" s="142"/>
      <c r="AP240" s="142"/>
      <c r="AQ240" s="142"/>
      <c r="AS240" s="189"/>
      <c r="AT240" s="142"/>
      <c r="AV240" s="142"/>
      <c r="AW240" s="142"/>
      <c r="AX240" s="142"/>
      <c r="AY240" s="208"/>
      <c r="AZ240" s="208"/>
      <c r="BB240" s="142"/>
      <c r="BC240" s="142"/>
      <c r="BE240" s="142"/>
      <c r="BF240" s="142"/>
      <c r="BK240" s="50"/>
      <c r="BL240" s="50"/>
    </row>
    <row r="241" spans="39:64" s="23" customFormat="1" ht="18.75">
      <c r="AM241" s="142"/>
      <c r="AN241" s="142"/>
      <c r="AP241" s="142"/>
      <c r="AQ241" s="142"/>
      <c r="AS241" s="189"/>
      <c r="AT241" s="142"/>
      <c r="AV241" s="142"/>
      <c r="AW241" s="142"/>
      <c r="AX241" s="142"/>
      <c r="AY241" s="208"/>
      <c r="AZ241" s="208"/>
      <c r="BB241" s="142"/>
      <c r="BC241" s="142"/>
      <c r="BE241" s="142"/>
      <c r="BF241" s="142"/>
      <c r="BK241" s="50"/>
      <c r="BL241" s="50"/>
    </row>
    <row r="242" spans="39:64" s="23" customFormat="1" ht="18.75">
      <c r="AM242" s="142"/>
      <c r="AN242" s="142"/>
      <c r="AP242" s="142"/>
      <c r="AQ242" s="142"/>
      <c r="AS242" s="189"/>
      <c r="AT242" s="142"/>
      <c r="AV242" s="142"/>
      <c r="AW242" s="142"/>
      <c r="AX242" s="142"/>
      <c r="AY242" s="208"/>
      <c r="AZ242" s="208"/>
      <c r="BB242" s="142"/>
      <c r="BC242" s="142"/>
      <c r="BE242" s="142"/>
      <c r="BF242" s="142"/>
      <c r="BK242" s="50"/>
      <c r="BL242" s="50"/>
    </row>
    <row r="243" spans="39:64" s="23" customFormat="1" ht="18.75">
      <c r="AM243" s="142"/>
      <c r="AN243" s="142"/>
      <c r="AP243" s="142"/>
      <c r="AQ243" s="142"/>
      <c r="AS243" s="189"/>
      <c r="AT243" s="142"/>
      <c r="AV243" s="142"/>
      <c r="AW243" s="142"/>
      <c r="AX243" s="142"/>
      <c r="AY243" s="208"/>
      <c r="AZ243" s="208"/>
      <c r="BB243" s="142"/>
      <c r="BC243" s="142"/>
      <c r="BE243" s="142"/>
      <c r="BF243" s="142"/>
      <c r="BK243" s="50"/>
      <c r="BL243" s="50"/>
    </row>
    <row r="244" spans="39:64" s="23" customFormat="1" ht="18.75">
      <c r="AM244" s="142"/>
      <c r="AN244" s="142"/>
      <c r="AP244" s="142"/>
      <c r="AQ244" s="142"/>
      <c r="AS244" s="189"/>
      <c r="AT244" s="142"/>
      <c r="AV244" s="142"/>
      <c r="AW244" s="142"/>
      <c r="AX244" s="142"/>
      <c r="AY244" s="208"/>
      <c r="AZ244" s="208"/>
      <c r="BB244" s="142"/>
      <c r="BC244" s="142"/>
      <c r="BE244" s="142"/>
      <c r="BF244" s="142"/>
      <c r="BK244" s="50"/>
      <c r="BL244" s="50"/>
    </row>
    <row r="245" spans="39:64" s="23" customFormat="1" ht="18.75">
      <c r="AM245" s="142"/>
      <c r="AN245" s="142"/>
      <c r="AP245" s="142"/>
      <c r="AQ245" s="142"/>
      <c r="AS245" s="189"/>
      <c r="AT245" s="142"/>
      <c r="AV245" s="142"/>
      <c r="AW245" s="142"/>
      <c r="AX245" s="142"/>
      <c r="AY245" s="208"/>
      <c r="AZ245" s="208"/>
      <c r="BB245" s="142"/>
      <c r="BC245" s="142"/>
      <c r="BE245" s="142"/>
      <c r="BF245" s="142"/>
      <c r="BK245" s="50"/>
      <c r="BL245" s="50"/>
    </row>
    <row r="246" spans="39:64" s="23" customFormat="1" ht="18.75">
      <c r="AM246" s="142"/>
      <c r="AN246" s="142"/>
      <c r="AP246" s="142"/>
      <c r="AQ246" s="142"/>
      <c r="AS246" s="189"/>
      <c r="AT246" s="142"/>
      <c r="AV246" s="142"/>
      <c r="AW246" s="142"/>
      <c r="AX246" s="142"/>
      <c r="AY246" s="208"/>
      <c r="AZ246" s="208"/>
      <c r="BB246" s="142"/>
      <c r="BC246" s="142"/>
      <c r="BE246" s="142"/>
      <c r="BF246" s="142"/>
      <c r="BK246" s="50"/>
      <c r="BL246" s="50"/>
    </row>
    <row r="247" spans="39:64" s="23" customFormat="1" ht="18.75">
      <c r="AM247" s="142"/>
      <c r="AN247" s="142"/>
      <c r="AP247" s="142"/>
      <c r="AQ247" s="142"/>
      <c r="AS247" s="189"/>
      <c r="AT247" s="142"/>
      <c r="AV247" s="142"/>
      <c r="AW247" s="142"/>
      <c r="AX247" s="142"/>
      <c r="AY247" s="208"/>
      <c r="AZ247" s="208"/>
      <c r="BB247" s="142"/>
      <c r="BC247" s="142"/>
      <c r="BE247" s="142"/>
      <c r="BF247" s="142"/>
      <c r="BK247" s="50"/>
      <c r="BL247" s="50"/>
    </row>
    <row r="248" spans="39:64" s="23" customFormat="1" ht="18.75">
      <c r="AM248" s="142"/>
      <c r="AN248" s="142"/>
      <c r="AP248" s="142"/>
      <c r="AQ248" s="142"/>
      <c r="AS248" s="189"/>
      <c r="AT248" s="142"/>
      <c r="AV248" s="142"/>
      <c r="AW248" s="142"/>
      <c r="AX248" s="142"/>
      <c r="AY248" s="208"/>
      <c r="AZ248" s="208"/>
      <c r="BB248" s="142"/>
      <c r="BC248" s="142"/>
      <c r="BE248" s="142"/>
      <c r="BF248" s="142"/>
      <c r="BK248" s="50"/>
      <c r="BL248" s="50"/>
    </row>
    <row r="249" spans="39:64" s="23" customFormat="1" ht="18.75">
      <c r="AM249" s="142"/>
      <c r="AN249" s="142"/>
      <c r="AP249" s="142"/>
      <c r="AQ249" s="142"/>
      <c r="AS249" s="189"/>
      <c r="AT249" s="142"/>
      <c r="AV249" s="142"/>
      <c r="AW249" s="142"/>
      <c r="AX249" s="142"/>
      <c r="AY249" s="208"/>
      <c r="AZ249" s="208"/>
      <c r="BB249" s="142"/>
      <c r="BC249" s="142"/>
      <c r="BE249" s="142"/>
      <c r="BF249" s="142"/>
      <c r="BK249" s="50"/>
      <c r="BL249" s="50"/>
    </row>
    <row r="250" spans="39:64" s="23" customFormat="1" ht="18.75">
      <c r="AM250" s="142"/>
      <c r="AN250" s="142"/>
      <c r="AP250" s="142"/>
      <c r="AQ250" s="142"/>
      <c r="AS250" s="189"/>
      <c r="AT250" s="142"/>
      <c r="AV250" s="142"/>
      <c r="AW250" s="142"/>
      <c r="AX250" s="142"/>
      <c r="AY250" s="208"/>
      <c r="AZ250" s="208"/>
      <c r="BB250" s="142"/>
      <c r="BC250" s="142"/>
      <c r="BE250" s="142"/>
      <c r="BF250" s="142"/>
      <c r="BK250" s="50"/>
      <c r="BL250" s="50"/>
    </row>
    <row r="251" spans="39:64" s="23" customFormat="1" ht="18.75">
      <c r="AM251" s="142"/>
      <c r="AN251" s="142"/>
      <c r="AP251" s="142"/>
      <c r="AQ251" s="142"/>
      <c r="AS251" s="189"/>
      <c r="AT251" s="142"/>
      <c r="AV251" s="142"/>
      <c r="AW251" s="142"/>
      <c r="AX251" s="142"/>
      <c r="AY251" s="208"/>
      <c r="AZ251" s="208"/>
      <c r="BB251" s="142"/>
      <c r="BC251" s="142"/>
      <c r="BE251" s="142"/>
      <c r="BF251" s="142"/>
      <c r="BK251" s="50"/>
      <c r="BL251" s="50"/>
    </row>
    <row r="252" spans="39:64" s="23" customFormat="1" ht="18.75">
      <c r="AM252" s="142"/>
      <c r="AN252" s="142"/>
      <c r="AP252" s="142"/>
      <c r="AQ252" s="142"/>
      <c r="AS252" s="189"/>
      <c r="AT252" s="142"/>
      <c r="AV252" s="142"/>
      <c r="AW252" s="142"/>
      <c r="AX252" s="142"/>
      <c r="AY252" s="208"/>
      <c r="AZ252" s="208"/>
      <c r="BB252" s="142"/>
      <c r="BC252" s="142"/>
      <c r="BE252" s="142"/>
      <c r="BF252" s="142"/>
      <c r="BK252" s="50"/>
      <c r="BL252" s="50"/>
    </row>
    <row r="253" spans="39:64" s="23" customFormat="1" ht="18.75">
      <c r="AM253" s="142"/>
      <c r="AN253" s="142"/>
      <c r="AP253" s="142"/>
      <c r="AQ253" s="142"/>
      <c r="AS253" s="189"/>
      <c r="AT253" s="142"/>
      <c r="AV253" s="142"/>
      <c r="AW253" s="142"/>
      <c r="AX253" s="142"/>
      <c r="AY253" s="208"/>
      <c r="AZ253" s="208"/>
      <c r="BB253" s="142"/>
      <c r="BC253" s="142"/>
      <c r="BE253" s="142"/>
      <c r="BF253" s="142"/>
      <c r="BK253" s="50"/>
      <c r="BL253" s="50"/>
    </row>
    <row r="254" spans="39:64" s="23" customFormat="1" ht="18.75">
      <c r="AM254" s="142"/>
      <c r="AN254" s="142"/>
      <c r="AP254" s="142"/>
      <c r="AQ254" s="142"/>
      <c r="AS254" s="189"/>
      <c r="AT254" s="142"/>
      <c r="AV254" s="142"/>
      <c r="AW254" s="142"/>
      <c r="AX254" s="142"/>
      <c r="AY254" s="208"/>
      <c r="AZ254" s="208"/>
      <c r="BB254" s="142"/>
      <c r="BC254" s="142"/>
      <c r="BE254" s="142"/>
      <c r="BF254" s="142"/>
      <c r="BK254" s="50"/>
      <c r="BL254" s="50"/>
    </row>
    <row r="255" spans="39:64" s="23" customFormat="1" ht="18.75">
      <c r="AM255" s="142"/>
      <c r="AN255" s="142"/>
      <c r="AP255" s="142"/>
      <c r="AQ255" s="142"/>
      <c r="AS255" s="189"/>
      <c r="AT255" s="142"/>
      <c r="AV255" s="142"/>
      <c r="AW255" s="142"/>
      <c r="AX255" s="142"/>
      <c r="AY255" s="208"/>
      <c r="AZ255" s="208"/>
      <c r="BB255" s="142"/>
      <c r="BC255" s="142"/>
      <c r="BE255" s="142"/>
      <c r="BF255" s="142"/>
      <c r="BK255" s="50"/>
      <c r="BL255" s="50"/>
    </row>
    <row r="256" spans="39:64" s="23" customFormat="1" ht="18.75">
      <c r="AM256" s="142"/>
      <c r="AN256" s="142"/>
      <c r="AP256" s="142"/>
      <c r="AQ256" s="142"/>
      <c r="AS256" s="189"/>
      <c r="AT256" s="142"/>
      <c r="AV256" s="142"/>
      <c r="AW256" s="142"/>
      <c r="AX256" s="142"/>
      <c r="AY256" s="208"/>
      <c r="AZ256" s="208"/>
      <c r="BB256" s="142"/>
      <c r="BC256" s="142"/>
      <c r="BE256" s="142"/>
      <c r="BF256" s="142"/>
      <c r="BK256" s="50"/>
      <c r="BL256" s="50"/>
    </row>
    <row r="257" spans="39:64" s="23" customFormat="1" ht="18.75">
      <c r="AM257" s="142"/>
      <c r="AN257" s="142"/>
      <c r="AP257" s="142"/>
      <c r="AQ257" s="142"/>
      <c r="AS257" s="189"/>
      <c r="AT257" s="142"/>
      <c r="AV257" s="142"/>
      <c r="AW257" s="142"/>
      <c r="AX257" s="142"/>
      <c r="AY257" s="208"/>
      <c r="AZ257" s="208"/>
      <c r="BB257" s="142"/>
      <c r="BC257" s="142"/>
      <c r="BE257" s="142"/>
      <c r="BF257" s="142"/>
      <c r="BK257" s="50"/>
      <c r="BL257" s="50"/>
    </row>
    <row r="258" spans="39:64" s="23" customFormat="1" ht="18.75">
      <c r="AM258" s="142"/>
      <c r="AN258" s="142"/>
      <c r="AP258" s="142"/>
      <c r="AQ258" s="142"/>
      <c r="AS258" s="189"/>
      <c r="AT258" s="142"/>
      <c r="AV258" s="142"/>
      <c r="AW258" s="142"/>
      <c r="AX258" s="142"/>
      <c r="AY258" s="208"/>
      <c r="AZ258" s="208"/>
      <c r="BB258" s="142"/>
      <c r="BC258" s="142"/>
      <c r="BE258" s="142"/>
      <c r="BF258" s="142"/>
      <c r="BK258" s="50"/>
      <c r="BL258" s="50"/>
    </row>
    <row r="259" spans="39:64" s="23" customFormat="1" ht="18.75">
      <c r="AM259" s="142"/>
      <c r="AN259" s="142"/>
      <c r="AP259" s="142"/>
      <c r="AQ259" s="142"/>
      <c r="AS259" s="189"/>
      <c r="AT259" s="142"/>
      <c r="AV259" s="142"/>
      <c r="AW259" s="142"/>
      <c r="AX259" s="142"/>
      <c r="AY259" s="208"/>
      <c r="AZ259" s="208"/>
      <c r="BB259" s="142"/>
      <c r="BC259" s="142"/>
      <c r="BE259" s="142"/>
      <c r="BF259" s="142"/>
      <c r="BK259" s="50"/>
      <c r="BL259" s="50"/>
    </row>
    <row r="260" spans="39:64" s="23" customFormat="1" ht="18.75">
      <c r="AM260" s="142"/>
      <c r="AN260" s="142"/>
      <c r="AP260" s="142"/>
      <c r="AQ260" s="142"/>
      <c r="AS260" s="189"/>
      <c r="AT260" s="142"/>
      <c r="AV260" s="142"/>
      <c r="AW260" s="142"/>
      <c r="AX260" s="142"/>
      <c r="AY260" s="208"/>
      <c r="AZ260" s="208"/>
      <c r="BB260" s="142"/>
      <c r="BC260" s="142"/>
      <c r="BE260" s="142"/>
      <c r="BF260" s="142"/>
      <c r="BK260" s="50"/>
      <c r="BL260" s="50"/>
    </row>
    <row r="261" spans="39:64" s="23" customFormat="1" ht="18.75">
      <c r="AM261" s="142"/>
      <c r="AN261" s="142"/>
      <c r="AP261" s="142"/>
      <c r="AQ261" s="142"/>
      <c r="AS261" s="189"/>
      <c r="AT261" s="142"/>
      <c r="AV261" s="142"/>
      <c r="AW261" s="142"/>
      <c r="AX261" s="142"/>
      <c r="AY261" s="208"/>
      <c r="AZ261" s="208"/>
      <c r="BB261" s="142"/>
      <c r="BC261" s="142"/>
      <c r="BE261" s="142"/>
      <c r="BF261" s="142"/>
      <c r="BK261" s="50"/>
      <c r="BL261" s="50"/>
    </row>
    <row r="262" spans="39:64" s="23" customFormat="1" ht="18.75">
      <c r="AM262" s="142"/>
      <c r="AN262" s="142"/>
      <c r="AP262" s="142"/>
      <c r="AQ262" s="142"/>
      <c r="AS262" s="189"/>
      <c r="AT262" s="142"/>
      <c r="AV262" s="142"/>
      <c r="AW262" s="142"/>
      <c r="AX262" s="142"/>
      <c r="AY262" s="208"/>
      <c r="AZ262" s="208"/>
      <c r="BB262" s="142"/>
      <c r="BC262" s="142"/>
      <c r="BE262" s="142"/>
      <c r="BF262" s="142"/>
      <c r="BK262" s="50"/>
      <c r="BL262" s="50"/>
    </row>
    <row r="263" spans="39:64" s="23" customFormat="1" ht="18.75">
      <c r="AM263" s="142"/>
      <c r="AN263" s="142"/>
      <c r="AP263" s="142"/>
      <c r="AQ263" s="142"/>
      <c r="AS263" s="189"/>
      <c r="AT263" s="142"/>
      <c r="AV263" s="142"/>
      <c r="AW263" s="142"/>
      <c r="AX263" s="142"/>
      <c r="AY263" s="208"/>
      <c r="AZ263" s="208"/>
      <c r="BB263" s="142"/>
      <c r="BC263" s="142"/>
      <c r="BE263" s="142"/>
      <c r="BF263" s="142"/>
      <c r="BK263" s="50"/>
      <c r="BL263" s="50"/>
    </row>
    <row r="264" spans="39:64" s="23" customFormat="1" ht="18.75">
      <c r="AM264" s="142"/>
      <c r="AN264" s="142"/>
      <c r="AP264" s="142"/>
      <c r="AQ264" s="142"/>
      <c r="AS264" s="189"/>
      <c r="AT264" s="142"/>
      <c r="AV264" s="142"/>
      <c r="AW264" s="142"/>
      <c r="AX264" s="142"/>
      <c r="AY264" s="208"/>
      <c r="AZ264" s="208"/>
      <c r="BB264" s="142"/>
      <c r="BC264" s="142"/>
      <c r="BE264" s="142"/>
      <c r="BF264" s="142"/>
      <c r="BK264" s="50"/>
      <c r="BL264" s="50"/>
    </row>
    <row r="265" spans="39:64" s="23" customFormat="1" ht="18.75">
      <c r="AM265" s="142"/>
      <c r="AN265" s="142"/>
      <c r="AP265" s="142"/>
      <c r="AQ265" s="142"/>
      <c r="AS265" s="189"/>
      <c r="AT265" s="142"/>
      <c r="AV265" s="142"/>
      <c r="AW265" s="142"/>
      <c r="AX265" s="142"/>
      <c r="AY265" s="208"/>
      <c r="AZ265" s="208"/>
      <c r="BB265" s="142"/>
      <c r="BC265" s="142"/>
      <c r="BE265" s="142"/>
      <c r="BF265" s="142"/>
      <c r="BK265" s="50"/>
      <c r="BL265" s="50"/>
    </row>
    <row r="266" spans="39:64" s="23" customFormat="1" ht="18.75">
      <c r="AM266" s="142"/>
      <c r="AN266" s="142"/>
      <c r="AP266" s="142"/>
      <c r="AQ266" s="142"/>
      <c r="AS266" s="189"/>
      <c r="AT266" s="142"/>
      <c r="AV266" s="142"/>
      <c r="AW266" s="142"/>
      <c r="AX266" s="142"/>
      <c r="AY266" s="208"/>
      <c r="AZ266" s="208"/>
      <c r="BB266" s="142"/>
      <c r="BC266" s="142"/>
      <c r="BE266" s="142"/>
      <c r="BF266" s="142"/>
      <c r="BK266" s="50"/>
      <c r="BL266" s="50"/>
    </row>
    <row r="267" spans="39:64" s="23" customFormat="1" ht="18.75">
      <c r="AM267" s="142"/>
      <c r="AN267" s="142"/>
      <c r="AP267" s="142"/>
      <c r="AQ267" s="142"/>
      <c r="AS267" s="189"/>
      <c r="AT267" s="142"/>
      <c r="AV267" s="142"/>
      <c r="AW267" s="142"/>
      <c r="AX267" s="142"/>
      <c r="AY267" s="208"/>
      <c r="AZ267" s="208"/>
      <c r="BB267" s="142"/>
      <c r="BC267" s="142"/>
      <c r="BE267" s="142"/>
      <c r="BF267" s="142"/>
      <c r="BK267" s="50"/>
      <c r="BL267" s="50"/>
    </row>
    <row r="268" spans="39:64" s="23" customFormat="1" ht="18.75">
      <c r="AM268" s="142"/>
      <c r="AN268" s="142"/>
      <c r="AP268" s="142"/>
      <c r="AQ268" s="142"/>
      <c r="AS268" s="189"/>
      <c r="AT268" s="142"/>
      <c r="AV268" s="142"/>
      <c r="AW268" s="142"/>
      <c r="AX268" s="142"/>
      <c r="AY268" s="208"/>
      <c r="AZ268" s="208"/>
      <c r="BB268" s="142"/>
      <c r="BC268" s="142"/>
      <c r="BE268" s="142"/>
      <c r="BF268" s="142"/>
      <c r="BK268" s="50"/>
      <c r="BL268" s="50"/>
    </row>
    <row r="269" spans="39:64" s="23" customFormat="1" ht="18.75">
      <c r="AM269" s="142"/>
      <c r="AN269" s="142"/>
      <c r="AP269" s="142"/>
      <c r="AQ269" s="142"/>
      <c r="AS269" s="189"/>
      <c r="AT269" s="142"/>
      <c r="AV269" s="142"/>
      <c r="AW269" s="142"/>
      <c r="AX269" s="142"/>
      <c r="AY269" s="208"/>
      <c r="AZ269" s="208"/>
      <c r="BB269" s="142"/>
      <c r="BC269" s="142"/>
      <c r="BE269" s="142"/>
      <c r="BF269" s="142"/>
      <c r="BK269" s="50"/>
      <c r="BL269" s="50"/>
    </row>
    <row r="270" spans="39:64" s="23" customFormat="1" ht="18.75">
      <c r="AM270" s="142"/>
      <c r="AN270" s="142"/>
      <c r="AP270" s="142"/>
      <c r="AQ270" s="142"/>
      <c r="AS270" s="189"/>
      <c r="AT270" s="142"/>
      <c r="AV270" s="142"/>
      <c r="AW270" s="142"/>
      <c r="AX270" s="142"/>
      <c r="AY270" s="208"/>
      <c r="AZ270" s="208"/>
      <c r="BB270" s="142"/>
      <c r="BC270" s="142"/>
      <c r="BE270" s="142"/>
      <c r="BF270" s="142"/>
      <c r="BK270" s="50"/>
      <c r="BL270" s="50"/>
    </row>
    <row r="271" spans="39:64" s="23" customFormat="1" ht="18.75">
      <c r="AM271" s="142"/>
      <c r="AN271" s="142"/>
      <c r="AP271" s="142"/>
      <c r="AQ271" s="142"/>
      <c r="AS271" s="189"/>
      <c r="AT271" s="142"/>
      <c r="AV271" s="142"/>
      <c r="AW271" s="142"/>
      <c r="AX271" s="142"/>
      <c r="AY271" s="208"/>
      <c r="AZ271" s="208"/>
      <c r="BB271" s="142"/>
      <c r="BC271" s="142"/>
      <c r="BE271" s="142"/>
      <c r="BF271" s="142"/>
      <c r="BK271" s="50"/>
      <c r="BL271" s="50"/>
    </row>
    <row r="272" spans="39:64" s="23" customFormat="1" ht="18.75">
      <c r="AM272" s="142"/>
      <c r="AN272" s="142"/>
      <c r="AP272" s="142"/>
      <c r="AQ272" s="142"/>
      <c r="AS272" s="189"/>
      <c r="AT272" s="142"/>
      <c r="AV272" s="142"/>
      <c r="AW272" s="142"/>
      <c r="AX272" s="142"/>
      <c r="AY272" s="208"/>
      <c r="AZ272" s="208"/>
      <c r="BB272" s="142"/>
      <c r="BC272" s="142"/>
      <c r="BE272" s="142"/>
      <c r="BF272" s="142"/>
      <c r="BK272" s="50"/>
      <c r="BL272" s="50"/>
    </row>
    <row r="273" spans="39:64" s="23" customFormat="1" ht="18.75">
      <c r="AM273" s="142"/>
      <c r="AN273" s="142"/>
      <c r="AP273" s="142"/>
      <c r="AQ273" s="142"/>
      <c r="AS273" s="189"/>
      <c r="AT273" s="142"/>
      <c r="AV273" s="142"/>
      <c r="AW273" s="142"/>
      <c r="AX273" s="142"/>
      <c r="AY273" s="208"/>
      <c r="AZ273" s="208"/>
      <c r="BB273" s="142"/>
      <c r="BC273" s="142"/>
      <c r="BE273" s="142"/>
      <c r="BF273" s="142"/>
      <c r="BK273" s="50"/>
      <c r="BL273" s="50"/>
    </row>
    <row r="274" spans="39:64" s="23" customFormat="1" ht="18.75">
      <c r="AM274" s="142"/>
      <c r="AN274" s="142"/>
      <c r="AP274" s="142"/>
      <c r="AQ274" s="142"/>
      <c r="AS274" s="189"/>
      <c r="AT274" s="142"/>
      <c r="AV274" s="142"/>
      <c r="AW274" s="142"/>
      <c r="AX274" s="142"/>
      <c r="AY274" s="208"/>
      <c r="AZ274" s="208"/>
      <c r="BB274" s="142"/>
      <c r="BC274" s="142"/>
      <c r="BE274" s="142"/>
      <c r="BF274" s="142"/>
      <c r="BK274" s="50"/>
      <c r="BL274" s="50"/>
    </row>
    <row r="275" spans="39:64" s="23" customFormat="1" ht="18.75">
      <c r="AM275" s="142"/>
      <c r="AN275" s="142"/>
      <c r="AP275" s="142"/>
      <c r="AQ275" s="142"/>
      <c r="AS275" s="189"/>
      <c r="AT275" s="142"/>
      <c r="AV275" s="142"/>
      <c r="AW275" s="142"/>
      <c r="AX275" s="142"/>
      <c r="AY275" s="208"/>
      <c r="AZ275" s="208"/>
      <c r="BB275" s="142"/>
      <c r="BC275" s="142"/>
      <c r="BE275" s="142"/>
      <c r="BF275" s="142"/>
      <c r="BK275" s="50"/>
      <c r="BL275" s="50"/>
    </row>
    <row r="276" spans="39:64" s="23" customFormat="1" ht="18.75">
      <c r="AM276" s="142"/>
      <c r="AN276" s="142"/>
      <c r="AP276" s="142"/>
      <c r="AQ276" s="142"/>
      <c r="AS276" s="189"/>
      <c r="AT276" s="142"/>
      <c r="AV276" s="142"/>
      <c r="AW276" s="142"/>
      <c r="AX276" s="142"/>
      <c r="AY276" s="208"/>
      <c r="AZ276" s="208"/>
      <c r="BB276" s="142"/>
      <c r="BC276" s="142"/>
      <c r="BE276" s="142"/>
      <c r="BF276" s="142"/>
      <c r="BK276" s="50"/>
      <c r="BL276" s="50"/>
    </row>
    <row r="277" spans="39:64" s="23" customFormat="1" ht="18.75">
      <c r="AM277" s="142"/>
      <c r="AN277" s="142"/>
      <c r="AP277" s="142"/>
      <c r="AQ277" s="142"/>
      <c r="AS277" s="189"/>
      <c r="AT277" s="142"/>
      <c r="AV277" s="142"/>
      <c r="AW277" s="142"/>
      <c r="AX277" s="142"/>
      <c r="AY277" s="208"/>
      <c r="AZ277" s="208"/>
      <c r="BB277" s="142"/>
      <c r="BC277" s="142"/>
      <c r="BE277" s="142"/>
      <c r="BF277" s="142"/>
      <c r="BK277" s="50"/>
      <c r="BL277" s="50"/>
    </row>
    <row r="278" spans="39:64" s="23" customFormat="1" ht="18.75">
      <c r="AM278" s="142"/>
      <c r="AN278" s="142"/>
      <c r="AP278" s="142"/>
      <c r="AQ278" s="142"/>
      <c r="AS278" s="189"/>
      <c r="AT278" s="142"/>
      <c r="AV278" s="142"/>
      <c r="AW278" s="142"/>
      <c r="AX278" s="142"/>
      <c r="AY278" s="208"/>
      <c r="AZ278" s="208"/>
      <c r="BB278" s="142"/>
      <c r="BC278" s="142"/>
      <c r="BE278" s="142"/>
      <c r="BF278" s="142"/>
      <c r="BK278" s="50"/>
      <c r="BL278" s="50"/>
    </row>
    <row r="279" spans="39:64" s="23" customFormat="1" ht="18.75">
      <c r="AM279" s="142"/>
      <c r="AN279" s="142"/>
      <c r="AP279" s="142"/>
      <c r="AQ279" s="142"/>
      <c r="AS279" s="189"/>
      <c r="AT279" s="142"/>
      <c r="AV279" s="142"/>
      <c r="AW279" s="142"/>
      <c r="AX279" s="142"/>
      <c r="AY279" s="208"/>
      <c r="AZ279" s="208"/>
      <c r="BB279" s="142"/>
      <c r="BC279" s="142"/>
      <c r="BE279" s="142"/>
      <c r="BF279" s="142"/>
      <c r="BK279" s="50"/>
      <c r="BL279" s="50"/>
    </row>
    <row r="280" spans="39:64" s="23" customFormat="1" ht="18.75">
      <c r="AM280" s="142"/>
      <c r="AN280" s="142"/>
      <c r="AP280" s="142"/>
      <c r="AQ280" s="142"/>
      <c r="AS280" s="189"/>
      <c r="AT280" s="142"/>
      <c r="AV280" s="142"/>
      <c r="AW280" s="142"/>
      <c r="AX280" s="142"/>
      <c r="AY280" s="208"/>
      <c r="AZ280" s="208"/>
      <c r="BB280" s="142"/>
      <c r="BC280" s="142"/>
      <c r="BE280" s="142"/>
      <c r="BF280" s="142"/>
      <c r="BK280" s="50"/>
      <c r="BL280" s="50"/>
    </row>
    <row r="281" spans="39:64" s="23" customFormat="1" ht="18.75">
      <c r="AM281" s="142"/>
      <c r="AN281" s="142"/>
      <c r="AP281" s="142"/>
      <c r="AQ281" s="142"/>
      <c r="AS281" s="189"/>
      <c r="AT281" s="142"/>
      <c r="AV281" s="142"/>
      <c r="AW281" s="142"/>
      <c r="AX281" s="142"/>
      <c r="AY281" s="208"/>
      <c r="AZ281" s="208"/>
      <c r="BB281" s="142"/>
      <c r="BC281" s="142"/>
      <c r="BE281" s="142"/>
      <c r="BF281" s="142"/>
      <c r="BK281" s="50"/>
      <c r="BL281" s="50"/>
    </row>
    <row r="282" spans="39:64" s="23" customFormat="1" ht="18.75">
      <c r="AM282" s="142"/>
      <c r="AN282" s="142"/>
      <c r="AP282" s="142"/>
      <c r="AQ282" s="142"/>
      <c r="AS282" s="189"/>
      <c r="AT282" s="142"/>
      <c r="AV282" s="142"/>
      <c r="AW282" s="142"/>
      <c r="AX282" s="142"/>
      <c r="AY282" s="208"/>
      <c r="AZ282" s="208"/>
      <c r="BB282" s="142"/>
      <c r="BC282" s="142"/>
      <c r="BE282" s="142"/>
      <c r="BF282" s="142"/>
      <c r="BK282" s="50"/>
      <c r="BL282" s="50"/>
    </row>
    <row r="283" spans="39:64" s="23" customFormat="1" ht="18.75">
      <c r="AM283" s="142"/>
      <c r="AN283" s="142"/>
      <c r="AP283" s="142"/>
      <c r="AQ283" s="142"/>
      <c r="AS283" s="189"/>
      <c r="AT283" s="142"/>
      <c r="AV283" s="142"/>
      <c r="AW283" s="142"/>
      <c r="AX283" s="142"/>
      <c r="AY283" s="208"/>
      <c r="AZ283" s="208"/>
      <c r="BB283" s="142"/>
      <c r="BC283" s="142"/>
      <c r="BE283" s="142"/>
      <c r="BF283" s="142"/>
      <c r="BK283" s="50"/>
      <c r="BL283" s="50"/>
    </row>
    <row r="284" spans="39:64" s="23" customFormat="1" ht="18.75">
      <c r="AM284" s="142"/>
      <c r="AN284" s="142"/>
      <c r="AP284" s="142"/>
      <c r="AQ284" s="142"/>
      <c r="AS284" s="189"/>
      <c r="AT284" s="142"/>
      <c r="AV284" s="142"/>
      <c r="AW284" s="142"/>
      <c r="AX284" s="142"/>
      <c r="AY284" s="208"/>
      <c r="AZ284" s="208"/>
      <c r="BB284" s="142"/>
      <c r="BC284" s="142"/>
      <c r="BE284" s="142"/>
      <c r="BF284" s="142"/>
      <c r="BK284" s="50"/>
      <c r="BL284" s="50"/>
    </row>
    <row r="285" spans="39:64" s="23" customFormat="1" ht="18.75">
      <c r="AM285" s="142"/>
      <c r="AN285" s="142"/>
      <c r="AP285" s="142"/>
      <c r="AQ285" s="142"/>
      <c r="AS285" s="189"/>
      <c r="AT285" s="142"/>
      <c r="AV285" s="142"/>
      <c r="AW285" s="142"/>
      <c r="AX285" s="142"/>
      <c r="AY285" s="208"/>
      <c r="AZ285" s="208"/>
      <c r="BB285" s="142"/>
      <c r="BC285" s="142"/>
      <c r="BE285" s="142"/>
      <c r="BF285" s="142"/>
      <c r="BK285" s="50"/>
      <c r="BL285" s="50"/>
    </row>
    <row r="286" spans="39:64" s="23" customFormat="1" ht="18.75">
      <c r="AM286" s="142"/>
      <c r="AN286" s="142"/>
      <c r="AP286" s="142"/>
      <c r="AQ286" s="142"/>
      <c r="AS286" s="189"/>
      <c r="AT286" s="142"/>
      <c r="AV286" s="142"/>
      <c r="AW286" s="142"/>
      <c r="AX286" s="142"/>
      <c r="AY286" s="208"/>
      <c r="AZ286" s="208"/>
      <c r="BB286" s="142"/>
      <c r="BC286" s="142"/>
      <c r="BE286" s="142"/>
      <c r="BF286" s="142"/>
      <c r="BK286" s="50"/>
      <c r="BL286" s="50"/>
    </row>
    <row r="287" spans="39:64" s="23" customFormat="1" ht="18.75">
      <c r="AM287" s="142"/>
      <c r="AN287" s="142"/>
      <c r="AP287" s="142"/>
      <c r="AQ287" s="142"/>
      <c r="AS287" s="189"/>
      <c r="AT287" s="142"/>
      <c r="AV287" s="142"/>
      <c r="AW287" s="142"/>
      <c r="AX287" s="142"/>
      <c r="AY287" s="208"/>
      <c r="AZ287" s="208"/>
      <c r="BB287" s="142"/>
      <c r="BC287" s="142"/>
      <c r="BE287" s="142"/>
      <c r="BF287" s="142"/>
      <c r="BK287" s="50"/>
      <c r="BL287" s="50"/>
    </row>
    <row r="288" spans="39:64" s="23" customFormat="1" ht="18.75">
      <c r="AM288" s="142"/>
      <c r="AN288" s="142"/>
      <c r="AP288" s="142"/>
      <c r="AQ288" s="142"/>
      <c r="AS288" s="189"/>
      <c r="AT288" s="142"/>
      <c r="AV288" s="142"/>
      <c r="AW288" s="142"/>
      <c r="AX288" s="142"/>
      <c r="AY288" s="208"/>
      <c r="AZ288" s="208"/>
      <c r="BB288" s="142"/>
      <c r="BC288" s="142"/>
      <c r="BE288" s="142"/>
      <c r="BF288" s="142"/>
      <c r="BK288" s="50"/>
      <c r="BL288" s="50"/>
    </row>
    <row r="289" spans="39:64" s="23" customFormat="1" ht="18.75">
      <c r="AM289" s="142"/>
      <c r="AN289" s="142"/>
      <c r="AP289" s="142"/>
      <c r="AQ289" s="142"/>
      <c r="AS289" s="189"/>
      <c r="AT289" s="142"/>
      <c r="AV289" s="142"/>
      <c r="AW289" s="142"/>
      <c r="AX289" s="142"/>
      <c r="AY289" s="208"/>
      <c r="AZ289" s="208"/>
      <c r="BB289" s="142"/>
      <c r="BC289" s="142"/>
      <c r="BE289" s="142"/>
      <c r="BF289" s="142"/>
      <c r="BK289" s="50"/>
      <c r="BL289" s="50"/>
    </row>
    <row r="290" spans="39:64" s="23" customFormat="1" ht="18.75">
      <c r="AM290" s="142"/>
      <c r="AN290" s="142"/>
      <c r="AP290" s="142"/>
      <c r="AQ290" s="142"/>
      <c r="AS290" s="189"/>
      <c r="AT290" s="142"/>
      <c r="AV290" s="142"/>
      <c r="AW290" s="142"/>
      <c r="AX290" s="142"/>
      <c r="AY290" s="208"/>
      <c r="AZ290" s="208"/>
      <c r="BB290" s="142"/>
      <c r="BC290" s="142"/>
      <c r="BE290" s="142"/>
      <c r="BF290" s="142"/>
      <c r="BK290" s="50"/>
      <c r="BL290" s="50"/>
    </row>
    <row r="291" spans="39:64" s="23" customFormat="1" ht="18.75">
      <c r="AM291" s="142"/>
      <c r="AN291" s="142"/>
      <c r="AP291" s="142"/>
      <c r="AQ291" s="142"/>
      <c r="AS291" s="189"/>
      <c r="AT291" s="142"/>
      <c r="AV291" s="142"/>
      <c r="AW291" s="142"/>
      <c r="AX291" s="142"/>
      <c r="AY291" s="208"/>
      <c r="AZ291" s="208"/>
      <c r="BB291" s="142"/>
      <c r="BC291" s="142"/>
      <c r="BE291" s="142"/>
      <c r="BF291" s="142"/>
      <c r="BK291" s="50"/>
      <c r="BL291" s="50"/>
    </row>
    <row r="292" spans="39:64" s="23" customFormat="1" ht="18.75">
      <c r="AM292" s="142"/>
      <c r="AN292" s="142"/>
      <c r="AP292" s="142"/>
      <c r="AQ292" s="142"/>
      <c r="AS292" s="189"/>
      <c r="AT292" s="142"/>
      <c r="AV292" s="142"/>
      <c r="AW292" s="142"/>
      <c r="AX292" s="142"/>
      <c r="AY292" s="208"/>
      <c r="AZ292" s="208"/>
      <c r="BB292" s="142"/>
      <c r="BC292" s="142"/>
      <c r="BE292" s="142"/>
      <c r="BF292" s="142"/>
      <c r="BK292" s="50"/>
      <c r="BL292" s="50"/>
    </row>
    <row r="293" spans="39:64" s="23" customFormat="1" ht="18.75">
      <c r="AM293" s="142"/>
      <c r="AN293" s="142"/>
      <c r="AP293" s="142"/>
      <c r="AQ293" s="142"/>
      <c r="AS293" s="189"/>
      <c r="AT293" s="142"/>
      <c r="AV293" s="142"/>
      <c r="AW293" s="142"/>
      <c r="AX293" s="142"/>
      <c r="AY293" s="208"/>
      <c r="AZ293" s="208"/>
      <c r="BB293" s="142"/>
      <c r="BC293" s="142"/>
      <c r="BE293" s="142"/>
      <c r="BF293" s="142"/>
      <c r="BK293" s="50"/>
      <c r="BL293" s="50"/>
    </row>
    <row r="294" spans="39:64" s="23" customFormat="1" ht="18.75">
      <c r="AM294" s="142"/>
      <c r="AN294" s="142"/>
      <c r="AP294" s="142"/>
      <c r="AQ294" s="142"/>
      <c r="AS294" s="189"/>
      <c r="AT294" s="142"/>
      <c r="AV294" s="142"/>
      <c r="AW294" s="142"/>
      <c r="AX294" s="142"/>
      <c r="AY294" s="208"/>
      <c r="AZ294" s="208"/>
      <c r="BB294" s="142"/>
      <c r="BC294" s="142"/>
      <c r="BE294" s="142"/>
      <c r="BF294" s="142"/>
      <c r="BK294" s="50"/>
      <c r="BL294" s="50"/>
    </row>
    <row r="295" spans="39:64" s="23" customFormat="1" ht="18.75">
      <c r="AM295" s="142"/>
      <c r="AN295" s="142"/>
      <c r="AP295" s="142"/>
      <c r="AQ295" s="142"/>
      <c r="AS295" s="189"/>
      <c r="AT295" s="142"/>
      <c r="AV295" s="142"/>
      <c r="AW295" s="142"/>
      <c r="AX295" s="142"/>
      <c r="AY295" s="208"/>
      <c r="AZ295" s="208"/>
      <c r="BB295" s="142"/>
      <c r="BC295" s="142"/>
      <c r="BE295" s="142"/>
      <c r="BF295" s="142"/>
      <c r="BK295" s="50"/>
      <c r="BL295" s="50"/>
    </row>
    <row r="296" spans="39:64" s="23" customFormat="1" ht="18.75">
      <c r="AM296" s="142"/>
      <c r="AN296" s="142"/>
      <c r="AP296" s="142"/>
      <c r="AQ296" s="142"/>
      <c r="AS296" s="189"/>
      <c r="AT296" s="142"/>
      <c r="AV296" s="142"/>
      <c r="AW296" s="142"/>
      <c r="AX296" s="142"/>
      <c r="AY296" s="208"/>
      <c r="AZ296" s="208"/>
      <c r="BB296" s="142"/>
      <c r="BC296" s="142"/>
      <c r="BE296" s="142"/>
      <c r="BF296" s="142"/>
      <c r="BK296" s="50"/>
      <c r="BL296" s="50"/>
    </row>
    <row r="297" spans="39:64" s="23" customFormat="1" ht="18.75">
      <c r="AM297" s="142"/>
      <c r="AN297" s="142"/>
      <c r="AP297" s="142"/>
      <c r="AQ297" s="142"/>
      <c r="AS297" s="189"/>
      <c r="AT297" s="142"/>
      <c r="AV297" s="142"/>
      <c r="AW297" s="142"/>
      <c r="AX297" s="142"/>
      <c r="AY297" s="208"/>
      <c r="AZ297" s="208"/>
      <c r="BB297" s="142"/>
      <c r="BC297" s="142"/>
      <c r="BE297" s="142"/>
      <c r="BF297" s="142"/>
      <c r="BK297" s="50"/>
      <c r="BL297" s="50"/>
    </row>
    <row r="298" spans="39:64" s="23" customFormat="1" ht="18.75">
      <c r="AM298" s="142"/>
      <c r="AN298" s="142"/>
      <c r="AP298" s="142"/>
      <c r="AQ298" s="142"/>
      <c r="AS298" s="189"/>
      <c r="AT298" s="142"/>
      <c r="AV298" s="142"/>
      <c r="AW298" s="142"/>
      <c r="AX298" s="142"/>
      <c r="AY298" s="208"/>
      <c r="AZ298" s="208"/>
      <c r="BB298" s="142"/>
      <c r="BC298" s="142"/>
      <c r="BE298" s="142"/>
      <c r="BF298" s="142"/>
      <c r="BK298" s="50"/>
      <c r="BL298" s="50"/>
    </row>
    <row r="299" spans="39:64" s="23" customFormat="1" ht="18.75">
      <c r="AM299" s="142"/>
      <c r="AN299" s="142"/>
      <c r="AP299" s="142"/>
      <c r="AQ299" s="142"/>
      <c r="AS299" s="189"/>
      <c r="AT299" s="142"/>
      <c r="AV299" s="142"/>
      <c r="AW299" s="142"/>
      <c r="AX299" s="142"/>
      <c r="AY299" s="208"/>
      <c r="AZ299" s="208"/>
      <c r="BB299" s="142"/>
      <c r="BC299" s="142"/>
      <c r="BE299" s="142"/>
      <c r="BF299" s="142"/>
      <c r="BK299" s="50"/>
      <c r="BL299" s="50"/>
    </row>
    <row r="300" spans="39:64" s="23" customFormat="1" ht="18.75">
      <c r="AM300" s="142"/>
      <c r="AN300" s="142"/>
      <c r="AP300" s="142"/>
      <c r="AQ300" s="142"/>
      <c r="AS300" s="189"/>
      <c r="AT300" s="142"/>
      <c r="AV300" s="142"/>
      <c r="AW300" s="142"/>
      <c r="AX300" s="142"/>
      <c r="AY300" s="208"/>
      <c r="AZ300" s="208"/>
      <c r="BB300" s="142"/>
      <c r="BC300" s="142"/>
      <c r="BE300" s="142"/>
      <c r="BF300" s="142"/>
      <c r="BK300" s="50"/>
      <c r="BL300" s="50"/>
    </row>
    <row r="301" spans="39:64" s="23" customFormat="1" ht="18.75">
      <c r="AM301" s="142"/>
      <c r="AN301" s="142"/>
      <c r="AP301" s="142"/>
      <c r="AQ301" s="142"/>
      <c r="AS301" s="189"/>
      <c r="AT301" s="142"/>
      <c r="AV301" s="142"/>
      <c r="AW301" s="142"/>
      <c r="AX301" s="142"/>
      <c r="AY301" s="208"/>
      <c r="AZ301" s="208"/>
      <c r="BB301" s="142"/>
      <c r="BC301" s="142"/>
      <c r="BE301" s="142"/>
      <c r="BF301" s="142"/>
      <c r="BK301" s="50"/>
      <c r="BL301" s="50"/>
    </row>
    <row r="302" spans="39:64" s="23" customFormat="1" ht="18.75">
      <c r="AM302" s="142"/>
      <c r="AN302" s="142"/>
      <c r="AP302" s="142"/>
      <c r="AQ302" s="142"/>
      <c r="AS302" s="189"/>
      <c r="AT302" s="142"/>
      <c r="AV302" s="142"/>
      <c r="AW302" s="142"/>
      <c r="AX302" s="142"/>
      <c r="AY302" s="208"/>
      <c r="AZ302" s="208"/>
      <c r="BB302" s="142"/>
      <c r="BC302" s="142"/>
      <c r="BE302" s="142"/>
      <c r="BF302" s="142"/>
      <c r="BK302" s="50"/>
      <c r="BL302" s="50"/>
    </row>
    <row r="303" spans="39:64" s="23" customFormat="1" ht="18.75">
      <c r="AM303" s="142"/>
      <c r="AN303" s="142"/>
      <c r="AP303" s="142"/>
      <c r="AQ303" s="142"/>
      <c r="AS303" s="189"/>
      <c r="AT303" s="142"/>
      <c r="AV303" s="142"/>
      <c r="AW303" s="142"/>
      <c r="AX303" s="142"/>
      <c r="AY303" s="208"/>
      <c r="AZ303" s="208"/>
      <c r="BB303" s="142"/>
      <c r="BC303" s="142"/>
      <c r="BE303" s="142"/>
      <c r="BF303" s="142"/>
      <c r="BK303" s="50"/>
      <c r="BL303" s="50"/>
    </row>
    <row r="304" spans="39:64" s="23" customFormat="1" ht="18.75">
      <c r="AM304" s="142"/>
      <c r="AN304" s="142"/>
      <c r="AP304" s="142"/>
      <c r="AQ304" s="142"/>
      <c r="AS304" s="189"/>
      <c r="AT304" s="142"/>
      <c r="AV304" s="142"/>
      <c r="AW304" s="142"/>
      <c r="AX304" s="142"/>
      <c r="AY304" s="208"/>
      <c r="AZ304" s="208"/>
      <c r="BB304" s="142"/>
      <c r="BC304" s="142"/>
      <c r="BE304" s="142"/>
      <c r="BF304" s="142"/>
      <c r="BK304" s="50"/>
      <c r="BL304" s="50"/>
    </row>
    <row r="305" spans="39:64" s="23" customFormat="1" ht="18.75">
      <c r="AM305" s="142"/>
      <c r="AN305" s="142"/>
      <c r="AP305" s="142"/>
      <c r="AQ305" s="142"/>
      <c r="AS305" s="189"/>
      <c r="AT305" s="142"/>
      <c r="AV305" s="142"/>
      <c r="AW305" s="142"/>
      <c r="AX305" s="142"/>
      <c r="AY305" s="208"/>
      <c r="AZ305" s="208"/>
      <c r="BB305" s="142"/>
      <c r="BC305" s="142"/>
      <c r="BE305" s="142"/>
      <c r="BF305" s="142"/>
      <c r="BK305" s="50"/>
      <c r="BL305" s="50"/>
    </row>
    <row r="306" spans="39:64" s="23" customFormat="1" ht="18.75">
      <c r="AM306" s="142"/>
      <c r="AN306" s="142"/>
      <c r="AP306" s="142"/>
      <c r="AQ306" s="142"/>
      <c r="AS306" s="189"/>
      <c r="AT306" s="142"/>
      <c r="AV306" s="142"/>
      <c r="AW306" s="142"/>
      <c r="AX306" s="142"/>
      <c r="AY306" s="208"/>
      <c r="AZ306" s="208"/>
      <c r="BB306" s="142"/>
      <c r="BC306" s="142"/>
      <c r="BE306" s="142"/>
      <c r="BF306" s="142"/>
      <c r="BK306" s="50"/>
      <c r="BL306" s="50"/>
    </row>
    <row r="307" spans="39:64" s="23" customFormat="1" ht="18.75">
      <c r="AM307" s="142"/>
      <c r="AN307" s="142"/>
      <c r="AP307" s="142"/>
      <c r="AQ307" s="142"/>
      <c r="AS307" s="189"/>
      <c r="AT307" s="142"/>
      <c r="AV307" s="142"/>
      <c r="AW307" s="142"/>
      <c r="AX307" s="142"/>
      <c r="AY307" s="208"/>
      <c r="AZ307" s="208"/>
      <c r="BB307" s="142"/>
      <c r="BC307" s="142"/>
      <c r="BE307" s="142"/>
      <c r="BF307" s="142"/>
      <c r="BK307" s="50"/>
      <c r="BL307" s="50"/>
    </row>
    <row r="308" spans="39:64" s="23" customFormat="1" ht="18.75">
      <c r="AM308" s="142"/>
      <c r="AN308" s="142"/>
      <c r="AP308" s="142"/>
      <c r="AQ308" s="142"/>
      <c r="AS308" s="189"/>
      <c r="AT308" s="142"/>
      <c r="AV308" s="142"/>
      <c r="AW308" s="142"/>
      <c r="AX308" s="142"/>
      <c r="AY308" s="208"/>
      <c r="AZ308" s="208"/>
      <c r="BB308" s="142"/>
      <c r="BC308" s="142"/>
      <c r="BE308" s="142"/>
      <c r="BF308" s="142"/>
      <c r="BK308" s="50"/>
      <c r="BL308" s="50"/>
    </row>
    <row r="309" spans="39:64" s="23" customFormat="1" ht="18.75">
      <c r="AM309" s="142"/>
      <c r="AN309" s="142"/>
      <c r="AP309" s="142"/>
      <c r="AQ309" s="142"/>
      <c r="AS309" s="189"/>
      <c r="AT309" s="142"/>
      <c r="AV309" s="142"/>
      <c r="AW309" s="142"/>
      <c r="AX309" s="142"/>
      <c r="AY309" s="208"/>
      <c r="AZ309" s="208"/>
      <c r="BB309" s="142"/>
      <c r="BC309" s="142"/>
      <c r="BE309" s="142"/>
      <c r="BF309" s="142"/>
      <c r="BK309" s="50"/>
      <c r="BL309" s="50"/>
    </row>
    <row r="310" spans="39:64" s="23" customFormat="1" ht="18.75">
      <c r="AM310" s="142"/>
      <c r="AN310" s="142"/>
      <c r="AP310" s="142"/>
      <c r="AQ310" s="142"/>
      <c r="AS310" s="189"/>
      <c r="AT310" s="142"/>
      <c r="AV310" s="142"/>
      <c r="AW310" s="142"/>
      <c r="AX310" s="142"/>
      <c r="AY310" s="208"/>
      <c r="AZ310" s="208"/>
      <c r="BB310" s="142"/>
      <c r="BC310" s="142"/>
      <c r="BE310" s="142"/>
      <c r="BF310" s="142"/>
      <c r="BK310" s="50"/>
      <c r="BL310" s="50"/>
    </row>
    <row r="311" spans="39:64" s="23" customFormat="1" ht="18.75">
      <c r="AM311" s="142"/>
      <c r="AN311" s="142"/>
      <c r="AP311" s="142"/>
      <c r="AQ311" s="142"/>
      <c r="AS311" s="189"/>
      <c r="AT311" s="142"/>
      <c r="AV311" s="142"/>
      <c r="AW311" s="142"/>
      <c r="AX311" s="142"/>
      <c r="AY311" s="208"/>
      <c r="AZ311" s="208"/>
      <c r="BB311" s="142"/>
      <c r="BC311" s="142"/>
      <c r="BE311" s="142"/>
      <c r="BF311" s="142"/>
      <c r="BK311" s="50"/>
      <c r="BL311" s="50"/>
    </row>
    <row r="312" spans="39:64" s="23" customFormat="1" ht="18.75">
      <c r="AM312" s="142"/>
      <c r="AN312" s="142"/>
      <c r="AP312" s="142"/>
      <c r="AQ312" s="142"/>
      <c r="AS312" s="189"/>
      <c r="AT312" s="142"/>
      <c r="AV312" s="142"/>
      <c r="AW312" s="142"/>
      <c r="AX312" s="142"/>
      <c r="AY312" s="208"/>
      <c r="AZ312" s="208"/>
      <c r="BB312" s="142"/>
      <c r="BC312" s="142"/>
      <c r="BE312" s="142"/>
      <c r="BF312" s="142"/>
      <c r="BK312" s="50"/>
      <c r="BL312" s="50"/>
    </row>
    <row r="313" spans="39:64" s="23" customFormat="1" ht="18.75">
      <c r="AM313" s="142"/>
      <c r="AN313" s="142"/>
      <c r="AP313" s="142"/>
      <c r="AQ313" s="142"/>
      <c r="AS313" s="189"/>
      <c r="AT313" s="142"/>
      <c r="AV313" s="142"/>
      <c r="AW313" s="142"/>
      <c r="AX313" s="142"/>
      <c r="AY313" s="208"/>
      <c r="AZ313" s="208"/>
      <c r="BB313" s="142"/>
      <c r="BC313" s="142"/>
      <c r="BE313" s="142"/>
      <c r="BF313" s="142"/>
      <c r="BK313" s="50"/>
      <c r="BL313" s="50"/>
    </row>
    <row r="314" spans="39:64" s="23" customFormat="1" ht="18.75">
      <c r="AM314" s="142"/>
      <c r="AN314" s="142"/>
      <c r="AP314" s="142"/>
      <c r="AQ314" s="142"/>
      <c r="AS314" s="189"/>
      <c r="AT314" s="142"/>
      <c r="AV314" s="142"/>
      <c r="AW314" s="142"/>
      <c r="AX314" s="142"/>
      <c r="AY314" s="208"/>
      <c r="AZ314" s="208"/>
      <c r="BB314" s="142"/>
      <c r="BC314" s="142"/>
      <c r="BE314" s="142"/>
      <c r="BF314" s="142"/>
      <c r="BK314" s="50"/>
      <c r="BL314" s="50"/>
    </row>
    <row r="315" spans="39:64" s="23" customFormat="1" ht="18.75">
      <c r="AM315" s="142"/>
      <c r="AN315" s="142"/>
      <c r="AP315" s="142"/>
      <c r="AQ315" s="142"/>
      <c r="AS315" s="189"/>
      <c r="AT315" s="142"/>
      <c r="AV315" s="142"/>
      <c r="AW315" s="142"/>
      <c r="AX315" s="142"/>
      <c r="AY315" s="208"/>
      <c r="AZ315" s="208"/>
      <c r="BB315" s="142"/>
      <c r="BC315" s="142"/>
      <c r="BE315" s="142"/>
      <c r="BF315" s="142"/>
      <c r="BK315" s="50"/>
      <c r="BL315" s="50"/>
    </row>
    <row r="316" spans="39:64" s="23" customFormat="1" ht="18.75">
      <c r="AM316" s="142"/>
      <c r="AN316" s="142"/>
      <c r="AP316" s="142"/>
      <c r="AQ316" s="142"/>
      <c r="AS316" s="189"/>
      <c r="AT316" s="142"/>
      <c r="AV316" s="142"/>
      <c r="AW316" s="142"/>
      <c r="AX316" s="142"/>
      <c r="AY316" s="208"/>
      <c r="AZ316" s="208"/>
      <c r="BB316" s="142"/>
      <c r="BC316" s="142"/>
      <c r="BE316" s="142"/>
      <c r="BF316" s="142"/>
      <c r="BK316" s="50"/>
      <c r="BL316" s="50"/>
    </row>
    <row r="317" spans="39:64" s="23" customFormat="1" ht="18.75">
      <c r="AM317" s="142"/>
      <c r="AN317" s="142"/>
      <c r="AP317" s="142"/>
      <c r="AQ317" s="142"/>
      <c r="AS317" s="189"/>
      <c r="AT317" s="142"/>
      <c r="AV317" s="142"/>
      <c r="AW317" s="142"/>
      <c r="AX317" s="142"/>
      <c r="AY317" s="208"/>
      <c r="AZ317" s="208"/>
      <c r="BB317" s="142"/>
      <c r="BC317" s="142"/>
      <c r="BE317" s="142"/>
      <c r="BF317" s="142"/>
      <c r="BK317" s="50"/>
      <c r="BL317" s="50"/>
    </row>
    <row r="318" spans="39:64" s="23" customFormat="1" ht="18.75">
      <c r="AM318" s="142"/>
      <c r="AN318" s="142"/>
      <c r="AP318" s="142"/>
      <c r="AQ318" s="142"/>
      <c r="AS318" s="189"/>
      <c r="AT318" s="142"/>
      <c r="AV318" s="142"/>
      <c r="AW318" s="142"/>
      <c r="AX318" s="142"/>
      <c r="AY318" s="208"/>
      <c r="AZ318" s="208"/>
      <c r="BB318" s="142"/>
      <c r="BC318" s="142"/>
      <c r="BE318" s="142"/>
      <c r="BF318" s="142"/>
      <c r="BK318" s="50"/>
      <c r="BL318" s="50"/>
    </row>
    <row r="319" spans="39:64" s="23" customFormat="1" ht="18.75">
      <c r="AM319" s="142"/>
      <c r="AN319" s="142"/>
      <c r="AP319" s="142"/>
      <c r="AQ319" s="142"/>
      <c r="AS319" s="189"/>
      <c r="AT319" s="142"/>
      <c r="AV319" s="142"/>
      <c r="AW319" s="142"/>
      <c r="AX319" s="142"/>
      <c r="AY319" s="208"/>
      <c r="AZ319" s="208"/>
      <c r="BB319" s="142"/>
      <c r="BC319" s="142"/>
      <c r="BE319" s="142"/>
      <c r="BF319" s="142"/>
      <c r="BK319" s="50"/>
      <c r="BL319" s="50"/>
    </row>
    <row r="320" spans="39:64" s="23" customFormat="1" ht="18.75">
      <c r="AM320" s="142"/>
      <c r="AN320" s="142"/>
      <c r="AP320" s="142"/>
      <c r="AQ320" s="142"/>
      <c r="AS320" s="189"/>
      <c r="AT320" s="142"/>
      <c r="AV320" s="142"/>
      <c r="AW320" s="142"/>
      <c r="AX320" s="142"/>
      <c r="AY320" s="208"/>
      <c r="AZ320" s="208"/>
      <c r="BB320" s="142"/>
      <c r="BC320" s="142"/>
      <c r="BE320" s="142"/>
      <c r="BF320" s="142"/>
      <c r="BK320" s="50"/>
      <c r="BL320" s="50"/>
    </row>
    <row r="321" spans="39:64" s="23" customFormat="1" ht="18.75">
      <c r="AM321" s="142"/>
      <c r="AN321" s="142"/>
      <c r="AP321" s="142"/>
      <c r="AQ321" s="142"/>
      <c r="AS321" s="189"/>
      <c r="AT321" s="142"/>
      <c r="AV321" s="142"/>
      <c r="AW321" s="142"/>
      <c r="AX321" s="142"/>
      <c r="AY321" s="208"/>
      <c r="AZ321" s="208"/>
      <c r="BB321" s="142"/>
      <c r="BC321" s="142"/>
      <c r="BE321" s="142"/>
      <c r="BF321" s="142"/>
      <c r="BK321" s="50"/>
      <c r="BL321" s="50"/>
    </row>
    <row r="322" spans="39:64" s="23" customFormat="1" ht="18.75">
      <c r="AM322" s="142"/>
      <c r="AN322" s="142"/>
      <c r="AP322" s="142"/>
      <c r="AQ322" s="142"/>
      <c r="AS322" s="189"/>
      <c r="AT322" s="142"/>
      <c r="AV322" s="142"/>
      <c r="AW322" s="142"/>
      <c r="AX322" s="142"/>
      <c r="AY322" s="208"/>
      <c r="AZ322" s="208"/>
      <c r="BB322" s="142"/>
      <c r="BC322" s="142"/>
      <c r="BE322" s="142"/>
      <c r="BF322" s="142"/>
      <c r="BK322" s="50"/>
      <c r="BL322" s="50"/>
    </row>
    <row r="323" spans="39:64" s="23" customFormat="1" ht="18.75">
      <c r="AM323" s="142"/>
      <c r="AN323" s="142"/>
      <c r="AP323" s="142"/>
      <c r="AQ323" s="142"/>
      <c r="AS323" s="189"/>
      <c r="AT323" s="142"/>
      <c r="AV323" s="142"/>
      <c r="AW323" s="142"/>
      <c r="AX323" s="142"/>
      <c r="AY323" s="208"/>
      <c r="AZ323" s="208"/>
      <c r="BB323" s="142"/>
      <c r="BC323" s="142"/>
      <c r="BE323" s="142"/>
      <c r="BF323" s="142"/>
      <c r="BK323" s="50"/>
      <c r="BL323" s="50"/>
    </row>
    <row r="324" spans="39:64" s="23" customFormat="1" ht="18.75">
      <c r="AM324" s="142"/>
      <c r="AN324" s="142"/>
      <c r="AP324" s="142"/>
      <c r="AQ324" s="142"/>
      <c r="AS324" s="189"/>
      <c r="AT324" s="142"/>
      <c r="AV324" s="142"/>
      <c r="AW324" s="142"/>
      <c r="AX324" s="142"/>
      <c r="AY324" s="208"/>
      <c r="AZ324" s="208"/>
      <c r="BB324" s="142"/>
      <c r="BC324" s="142"/>
      <c r="BE324" s="142"/>
      <c r="BF324" s="142"/>
      <c r="BK324" s="50"/>
      <c r="BL324" s="50"/>
    </row>
    <row r="325" spans="39:64" s="23" customFormat="1" ht="18.75">
      <c r="AM325" s="142"/>
      <c r="AN325" s="142"/>
      <c r="AP325" s="142"/>
      <c r="AQ325" s="142"/>
      <c r="AS325" s="189"/>
      <c r="AT325" s="142"/>
      <c r="AV325" s="142"/>
      <c r="AW325" s="142"/>
      <c r="AX325" s="142"/>
      <c r="AY325" s="208"/>
      <c r="AZ325" s="208"/>
      <c r="BB325" s="142"/>
      <c r="BC325" s="142"/>
      <c r="BE325" s="142"/>
      <c r="BF325" s="142"/>
      <c r="BK325" s="50"/>
      <c r="BL325" s="50"/>
    </row>
    <row r="326" spans="39:64" s="23" customFormat="1" ht="18.75">
      <c r="AM326" s="142"/>
      <c r="AN326" s="142"/>
      <c r="AP326" s="142"/>
      <c r="AQ326" s="142"/>
      <c r="AS326" s="189"/>
      <c r="AT326" s="142"/>
      <c r="AV326" s="142"/>
      <c r="AW326" s="142"/>
      <c r="AX326" s="142"/>
      <c r="AY326" s="208"/>
      <c r="AZ326" s="208"/>
      <c r="BB326" s="142"/>
      <c r="BC326" s="142"/>
      <c r="BE326" s="142"/>
      <c r="BF326" s="142"/>
      <c r="BK326" s="50"/>
      <c r="BL326" s="50"/>
    </row>
    <row r="327" spans="39:64" s="23" customFormat="1" ht="18.75">
      <c r="AM327" s="142"/>
      <c r="AN327" s="142"/>
      <c r="AP327" s="142"/>
      <c r="AQ327" s="142"/>
      <c r="AS327" s="189"/>
      <c r="AT327" s="142"/>
      <c r="AV327" s="142"/>
      <c r="AW327" s="142"/>
      <c r="AX327" s="142"/>
      <c r="AY327" s="208"/>
      <c r="AZ327" s="208"/>
      <c r="BB327" s="142"/>
      <c r="BC327" s="142"/>
      <c r="BE327" s="142"/>
      <c r="BF327" s="142"/>
      <c r="BK327" s="50"/>
      <c r="BL327" s="50"/>
    </row>
    <row r="328" spans="39:64" s="23" customFormat="1" ht="18.75">
      <c r="AM328" s="142"/>
      <c r="AN328" s="142"/>
      <c r="AP328" s="142"/>
      <c r="AQ328" s="142"/>
      <c r="AS328" s="189"/>
      <c r="AT328" s="142"/>
      <c r="AV328" s="142"/>
      <c r="AW328" s="142"/>
      <c r="AX328" s="142"/>
      <c r="AY328" s="208"/>
      <c r="AZ328" s="208"/>
      <c r="BB328" s="142"/>
      <c r="BC328" s="142"/>
      <c r="BE328" s="142"/>
      <c r="BF328" s="142"/>
      <c r="BK328" s="50"/>
      <c r="BL328" s="50"/>
    </row>
    <row r="329" spans="39:64" s="23" customFormat="1" ht="18.75">
      <c r="AM329" s="142"/>
      <c r="AN329" s="142"/>
      <c r="AP329" s="142"/>
      <c r="AQ329" s="142"/>
      <c r="AS329" s="189"/>
      <c r="AT329" s="142"/>
      <c r="AV329" s="142"/>
      <c r="AW329" s="142"/>
      <c r="AX329" s="142"/>
      <c r="AY329" s="208"/>
      <c r="AZ329" s="208"/>
      <c r="BB329" s="142"/>
      <c r="BC329" s="142"/>
      <c r="BE329" s="142"/>
      <c r="BF329" s="142"/>
      <c r="BK329" s="50"/>
      <c r="BL329" s="50"/>
    </row>
    <row r="330" spans="39:64" s="23" customFormat="1" ht="18.75">
      <c r="AM330" s="142"/>
      <c r="AN330" s="142"/>
      <c r="AP330" s="142"/>
      <c r="AQ330" s="142"/>
      <c r="AS330" s="189"/>
      <c r="AT330" s="142"/>
      <c r="AV330" s="142"/>
      <c r="AW330" s="142"/>
      <c r="AX330" s="142"/>
      <c r="AY330" s="208"/>
      <c r="AZ330" s="208"/>
      <c r="BB330" s="142"/>
      <c r="BC330" s="142"/>
      <c r="BE330" s="142"/>
      <c r="BF330" s="142"/>
      <c r="BK330" s="50"/>
      <c r="BL330" s="50"/>
    </row>
    <row r="331" spans="39:64" s="23" customFormat="1" ht="18.75">
      <c r="AM331" s="142"/>
      <c r="AN331" s="142"/>
      <c r="AP331" s="142"/>
      <c r="AQ331" s="142"/>
      <c r="AS331" s="189"/>
      <c r="AT331" s="142"/>
      <c r="AV331" s="142"/>
      <c r="AW331" s="142"/>
      <c r="AX331" s="142"/>
      <c r="AY331" s="208"/>
      <c r="AZ331" s="208"/>
      <c r="BB331" s="142"/>
      <c r="BC331" s="142"/>
      <c r="BE331" s="142"/>
      <c r="BF331" s="142"/>
      <c r="BK331" s="50"/>
      <c r="BL331" s="50"/>
    </row>
    <row r="332" spans="39:64" s="23" customFormat="1" ht="18.75">
      <c r="AM332" s="142"/>
      <c r="AN332" s="142"/>
      <c r="AP332" s="142"/>
      <c r="AQ332" s="142"/>
      <c r="AS332" s="189"/>
      <c r="AT332" s="142"/>
      <c r="AV332" s="142"/>
      <c r="AW332" s="142"/>
      <c r="AX332" s="142"/>
      <c r="AY332" s="208"/>
      <c r="AZ332" s="208"/>
      <c r="BB332" s="142"/>
      <c r="BC332" s="142"/>
      <c r="BE332" s="142"/>
      <c r="BF332" s="142"/>
      <c r="BK332" s="50"/>
      <c r="BL332" s="50"/>
    </row>
    <row r="333" spans="39:64" s="23" customFormat="1" ht="18.75">
      <c r="AM333" s="142"/>
      <c r="AN333" s="142"/>
      <c r="AP333" s="142"/>
      <c r="AQ333" s="142"/>
      <c r="AS333" s="189"/>
      <c r="AT333" s="142"/>
      <c r="AV333" s="142"/>
      <c r="AW333" s="142"/>
      <c r="AX333" s="142"/>
      <c r="AY333" s="208"/>
      <c r="AZ333" s="208"/>
      <c r="BB333" s="142"/>
      <c r="BC333" s="142"/>
      <c r="BE333" s="142"/>
      <c r="BF333" s="142"/>
      <c r="BK333" s="50"/>
      <c r="BL333" s="50"/>
    </row>
    <row r="334" spans="39:64" s="23" customFormat="1" ht="18.75">
      <c r="AM334" s="142"/>
      <c r="AN334" s="142"/>
      <c r="AP334" s="142"/>
      <c r="AQ334" s="142"/>
      <c r="AS334" s="189"/>
      <c r="AT334" s="142"/>
      <c r="AV334" s="142"/>
      <c r="AW334" s="142"/>
      <c r="AX334" s="142"/>
      <c r="AY334" s="208"/>
      <c r="AZ334" s="208"/>
      <c r="BB334" s="142"/>
      <c r="BC334" s="142"/>
      <c r="BE334" s="142"/>
      <c r="BF334" s="142"/>
      <c r="BK334" s="50"/>
      <c r="BL334" s="50"/>
    </row>
    <row r="335" spans="39:64" s="23" customFormat="1" ht="18.75">
      <c r="AM335" s="142"/>
      <c r="AN335" s="142"/>
      <c r="AP335" s="142"/>
      <c r="AQ335" s="142"/>
      <c r="AS335" s="189"/>
      <c r="AT335" s="142"/>
      <c r="AV335" s="142"/>
      <c r="AW335" s="142"/>
      <c r="AX335" s="142"/>
      <c r="AY335" s="208"/>
      <c r="AZ335" s="208"/>
      <c r="BB335" s="142"/>
      <c r="BC335" s="142"/>
      <c r="BE335" s="142"/>
      <c r="BF335" s="142"/>
      <c r="BK335" s="50"/>
      <c r="BL335" s="50"/>
    </row>
    <row r="336" spans="39:64" s="23" customFormat="1" ht="18.75">
      <c r="AM336" s="142"/>
      <c r="AN336" s="142"/>
      <c r="AP336" s="142"/>
      <c r="AQ336" s="142"/>
      <c r="AS336" s="189"/>
      <c r="AT336" s="142"/>
      <c r="AV336" s="142"/>
      <c r="AW336" s="142"/>
      <c r="AX336" s="142"/>
      <c r="AY336" s="208"/>
      <c r="AZ336" s="208"/>
      <c r="BB336" s="142"/>
      <c r="BC336" s="142"/>
      <c r="BE336" s="142"/>
      <c r="BF336" s="142"/>
      <c r="BK336" s="50"/>
      <c r="BL336" s="50"/>
    </row>
    <row r="337" spans="39:64" s="23" customFormat="1" ht="18.75">
      <c r="AM337" s="142"/>
      <c r="AN337" s="142"/>
      <c r="AP337" s="142"/>
      <c r="AQ337" s="142"/>
      <c r="AS337" s="189"/>
      <c r="AT337" s="142"/>
      <c r="AV337" s="142"/>
      <c r="AW337" s="142"/>
      <c r="AX337" s="142"/>
      <c r="AY337" s="208"/>
      <c r="AZ337" s="208"/>
      <c r="BB337" s="142"/>
      <c r="BC337" s="142"/>
      <c r="BE337" s="142"/>
      <c r="BF337" s="142"/>
      <c r="BK337" s="50"/>
      <c r="BL337" s="50"/>
    </row>
    <row r="338" spans="39:64" s="23" customFormat="1" ht="18.75">
      <c r="AM338" s="142"/>
      <c r="AN338" s="142"/>
      <c r="AP338" s="142"/>
      <c r="AQ338" s="142"/>
      <c r="AS338" s="189"/>
      <c r="AT338" s="142"/>
      <c r="AV338" s="142"/>
      <c r="AW338" s="142"/>
      <c r="AX338" s="142"/>
      <c r="AY338" s="208"/>
      <c r="AZ338" s="208"/>
      <c r="BB338" s="142"/>
      <c r="BC338" s="142"/>
      <c r="BE338" s="142"/>
      <c r="BF338" s="142"/>
      <c r="BK338" s="50"/>
      <c r="BL338" s="50"/>
    </row>
    <row r="339" spans="39:64" s="23" customFormat="1" ht="18.75">
      <c r="AM339" s="142"/>
      <c r="AN339" s="142"/>
      <c r="AP339" s="142"/>
      <c r="AQ339" s="142"/>
      <c r="AS339" s="189"/>
      <c r="AT339" s="142"/>
      <c r="AV339" s="142"/>
      <c r="AW339" s="142"/>
      <c r="AX339" s="142"/>
      <c r="AY339" s="208"/>
      <c r="AZ339" s="208"/>
      <c r="BB339" s="142"/>
      <c r="BC339" s="142"/>
      <c r="BE339" s="142"/>
      <c r="BF339" s="142"/>
      <c r="BK339" s="50"/>
      <c r="BL339" s="50"/>
    </row>
    <row r="340" spans="39:64" s="23" customFormat="1" ht="18.75">
      <c r="AM340" s="142"/>
      <c r="AN340" s="142"/>
      <c r="AP340" s="142"/>
      <c r="AQ340" s="142"/>
      <c r="AS340" s="189"/>
      <c r="AT340" s="142"/>
      <c r="AV340" s="142"/>
      <c r="AW340" s="142"/>
      <c r="AX340" s="142"/>
      <c r="AY340" s="208"/>
      <c r="AZ340" s="208"/>
      <c r="BB340" s="142"/>
      <c r="BC340" s="142"/>
      <c r="BE340" s="142"/>
      <c r="BF340" s="142"/>
      <c r="BK340" s="50"/>
      <c r="BL340" s="50"/>
    </row>
    <row r="341" spans="39:64" s="23" customFormat="1" ht="18.75">
      <c r="AM341" s="142"/>
      <c r="AN341" s="142"/>
      <c r="AP341" s="142"/>
      <c r="AQ341" s="142"/>
      <c r="AS341" s="189"/>
      <c r="AT341" s="142"/>
      <c r="AV341" s="142"/>
      <c r="AW341" s="142"/>
      <c r="AX341" s="142"/>
      <c r="AY341" s="208"/>
      <c r="AZ341" s="208"/>
      <c r="BB341" s="142"/>
      <c r="BC341" s="142"/>
      <c r="BE341" s="142"/>
      <c r="BF341" s="142"/>
      <c r="BK341" s="50"/>
      <c r="BL341" s="50"/>
    </row>
    <row r="342" spans="39:64" s="23" customFormat="1" ht="18.75">
      <c r="AM342" s="142"/>
      <c r="AN342" s="142"/>
      <c r="AP342" s="142"/>
      <c r="AQ342" s="142"/>
      <c r="AS342" s="189"/>
      <c r="AT342" s="142"/>
      <c r="AV342" s="142"/>
      <c r="AW342" s="142"/>
      <c r="AX342" s="142"/>
      <c r="AY342" s="208"/>
      <c r="AZ342" s="208"/>
      <c r="BB342" s="142"/>
      <c r="BC342" s="142"/>
      <c r="BE342" s="142"/>
      <c r="BF342" s="142"/>
      <c r="BK342" s="50"/>
      <c r="BL342" s="50"/>
    </row>
    <row r="343" spans="39:64" s="23" customFormat="1" ht="18.75">
      <c r="AM343" s="142"/>
      <c r="AN343" s="142"/>
      <c r="AP343" s="142"/>
      <c r="AQ343" s="142"/>
      <c r="AS343" s="189"/>
      <c r="AT343" s="142"/>
      <c r="AV343" s="142"/>
      <c r="AW343" s="142"/>
      <c r="AX343" s="142"/>
      <c r="AY343" s="208"/>
      <c r="AZ343" s="208"/>
      <c r="BB343" s="142"/>
      <c r="BC343" s="142"/>
      <c r="BE343" s="142"/>
      <c r="BF343" s="142"/>
      <c r="BK343" s="50"/>
      <c r="BL343" s="50"/>
    </row>
    <row r="344" spans="39:64" s="23" customFormat="1" ht="18.75">
      <c r="AM344" s="142"/>
      <c r="AN344" s="142"/>
      <c r="AP344" s="142"/>
      <c r="AQ344" s="142"/>
      <c r="AS344" s="189"/>
      <c r="AT344" s="142"/>
      <c r="AV344" s="142"/>
      <c r="AW344" s="142"/>
      <c r="AX344" s="142"/>
      <c r="AY344" s="208"/>
      <c r="AZ344" s="208"/>
      <c r="BB344" s="142"/>
      <c r="BC344" s="142"/>
      <c r="BE344" s="142"/>
      <c r="BF344" s="142"/>
      <c r="BK344" s="50"/>
      <c r="BL344" s="50"/>
    </row>
    <row r="345" spans="39:64" s="23" customFormat="1" ht="18.75">
      <c r="AM345" s="142"/>
      <c r="AN345" s="142"/>
      <c r="AP345" s="142"/>
      <c r="AQ345" s="142"/>
      <c r="AS345" s="189"/>
      <c r="AT345" s="142"/>
      <c r="AV345" s="142"/>
      <c r="AW345" s="142"/>
      <c r="AX345" s="142"/>
      <c r="AY345" s="208"/>
      <c r="AZ345" s="208"/>
      <c r="BB345" s="142"/>
      <c r="BC345" s="142"/>
      <c r="BE345" s="142"/>
      <c r="BF345" s="142"/>
      <c r="BK345" s="50"/>
      <c r="BL345" s="50"/>
    </row>
    <row r="346" spans="39:64" s="23" customFormat="1" ht="18.75">
      <c r="AM346" s="142"/>
      <c r="AN346" s="142"/>
      <c r="AP346" s="142"/>
      <c r="AQ346" s="142"/>
      <c r="AS346" s="189"/>
      <c r="AT346" s="142"/>
      <c r="AV346" s="142"/>
      <c r="AW346" s="142"/>
      <c r="AX346" s="142"/>
      <c r="AY346" s="208"/>
      <c r="AZ346" s="208"/>
      <c r="BB346" s="142"/>
      <c r="BC346" s="142"/>
      <c r="BE346" s="142"/>
      <c r="BF346" s="142"/>
      <c r="BK346" s="50"/>
      <c r="BL346" s="50"/>
    </row>
    <row r="347" spans="39:64" s="23" customFormat="1" ht="18.75">
      <c r="AM347" s="142"/>
      <c r="AN347" s="142"/>
      <c r="AP347" s="142"/>
      <c r="AQ347" s="142"/>
      <c r="AS347" s="189"/>
      <c r="AT347" s="142"/>
      <c r="AV347" s="142"/>
      <c r="AW347" s="142"/>
      <c r="AX347" s="142"/>
      <c r="AY347" s="208"/>
      <c r="AZ347" s="208"/>
      <c r="BB347" s="142"/>
      <c r="BC347" s="142"/>
      <c r="BE347" s="142"/>
      <c r="BF347" s="142"/>
      <c r="BK347" s="50"/>
      <c r="BL347" s="50"/>
    </row>
    <row r="348" spans="39:64" s="23" customFormat="1" ht="18.75">
      <c r="AM348" s="142"/>
      <c r="AN348" s="142"/>
      <c r="AP348" s="142"/>
      <c r="AQ348" s="142"/>
      <c r="AS348" s="189"/>
      <c r="AT348" s="142"/>
      <c r="AV348" s="142"/>
      <c r="AW348" s="142"/>
      <c r="AX348" s="142"/>
      <c r="AY348" s="208"/>
      <c r="AZ348" s="208"/>
      <c r="BB348" s="142"/>
      <c r="BC348" s="142"/>
      <c r="BE348" s="142"/>
      <c r="BF348" s="142"/>
      <c r="BK348" s="50"/>
      <c r="BL348" s="50"/>
    </row>
    <row r="349" spans="39:64" s="23" customFormat="1" ht="18.75">
      <c r="AM349" s="142"/>
      <c r="AN349" s="142"/>
      <c r="AP349" s="142"/>
      <c r="AQ349" s="142"/>
      <c r="AS349" s="189"/>
      <c r="AT349" s="142"/>
      <c r="AV349" s="142"/>
      <c r="AW349" s="142"/>
      <c r="AX349" s="142"/>
      <c r="AY349" s="208"/>
      <c r="AZ349" s="208"/>
      <c r="BB349" s="142"/>
      <c r="BC349" s="142"/>
      <c r="BE349" s="142"/>
      <c r="BF349" s="142"/>
      <c r="BK349" s="50"/>
      <c r="BL349" s="50"/>
    </row>
    <row r="350" spans="39:64" s="23" customFormat="1" ht="18.75">
      <c r="AM350" s="142"/>
      <c r="AN350" s="142"/>
      <c r="AP350" s="142"/>
      <c r="AQ350" s="142"/>
      <c r="AS350" s="189"/>
      <c r="AT350" s="142"/>
      <c r="AV350" s="142"/>
      <c r="AW350" s="142"/>
      <c r="AX350" s="142"/>
      <c r="AY350" s="208"/>
      <c r="AZ350" s="208"/>
      <c r="BB350" s="142"/>
      <c r="BC350" s="142"/>
      <c r="BE350" s="142"/>
      <c r="BF350" s="142"/>
      <c r="BK350" s="50"/>
      <c r="BL350" s="50"/>
    </row>
    <row r="351" spans="39:64" s="23" customFormat="1" ht="18.75">
      <c r="AM351" s="142"/>
      <c r="AN351" s="142"/>
      <c r="AP351" s="142"/>
      <c r="AQ351" s="142"/>
      <c r="AS351" s="189"/>
      <c r="AT351" s="142"/>
      <c r="AV351" s="142"/>
      <c r="AW351" s="142"/>
      <c r="AX351" s="142"/>
      <c r="AY351" s="208"/>
      <c r="AZ351" s="208"/>
      <c r="BB351" s="142"/>
      <c r="BC351" s="142"/>
      <c r="BE351" s="142"/>
      <c r="BF351" s="142"/>
      <c r="BK351" s="50"/>
      <c r="BL351" s="50"/>
    </row>
    <row r="352" spans="39:64" s="23" customFormat="1" ht="18.75">
      <c r="AM352" s="142"/>
      <c r="AN352" s="142"/>
      <c r="AP352" s="142"/>
      <c r="AQ352" s="142"/>
      <c r="AS352" s="189"/>
      <c r="AT352" s="142"/>
      <c r="AV352" s="142"/>
      <c r="AW352" s="142"/>
      <c r="AX352" s="142"/>
      <c r="AY352" s="208"/>
      <c r="AZ352" s="208"/>
      <c r="BB352" s="142"/>
      <c r="BC352" s="142"/>
      <c r="BE352" s="142"/>
      <c r="BF352" s="142"/>
      <c r="BK352" s="50"/>
      <c r="BL352" s="50"/>
    </row>
    <row r="353" spans="39:64" s="23" customFormat="1" ht="18.75">
      <c r="AM353" s="142"/>
      <c r="AN353" s="142"/>
      <c r="AP353" s="142"/>
      <c r="AQ353" s="142"/>
      <c r="AS353" s="189"/>
      <c r="AT353" s="142"/>
      <c r="AV353" s="142"/>
      <c r="AW353" s="142"/>
      <c r="AX353" s="142"/>
      <c r="AY353" s="208"/>
      <c r="AZ353" s="208"/>
      <c r="BB353" s="142"/>
      <c r="BC353" s="142"/>
      <c r="BE353" s="142"/>
      <c r="BF353" s="142"/>
      <c r="BK353" s="50"/>
      <c r="BL353" s="50"/>
    </row>
    <row r="354" spans="39:64" s="23" customFormat="1" ht="18.75">
      <c r="AM354" s="142"/>
      <c r="AN354" s="142"/>
      <c r="AP354" s="142"/>
      <c r="AQ354" s="142"/>
      <c r="AS354" s="189"/>
      <c r="AT354" s="142"/>
      <c r="AV354" s="142"/>
      <c r="AW354" s="142"/>
      <c r="AX354" s="142"/>
      <c r="AY354" s="208"/>
      <c r="AZ354" s="208"/>
      <c r="BB354" s="142"/>
      <c r="BC354" s="142"/>
      <c r="BE354" s="142"/>
      <c r="BF354" s="142"/>
      <c r="BK354" s="50"/>
      <c r="BL354" s="50"/>
    </row>
    <row r="355" spans="39:64" s="23" customFormat="1" ht="18.75">
      <c r="AM355" s="142"/>
      <c r="AN355" s="142"/>
      <c r="AP355" s="142"/>
      <c r="AQ355" s="142"/>
      <c r="AS355" s="189"/>
      <c r="AT355" s="142"/>
      <c r="AV355" s="142"/>
      <c r="AW355" s="142"/>
      <c r="AX355" s="142"/>
      <c r="AY355" s="208"/>
      <c r="AZ355" s="208"/>
      <c r="BB355" s="142"/>
      <c r="BC355" s="142"/>
      <c r="BE355" s="142"/>
      <c r="BF355" s="142"/>
      <c r="BK355" s="50"/>
      <c r="BL355" s="50"/>
    </row>
    <row r="356" spans="39:64" s="23" customFormat="1" ht="18.75">
      <c r="AM356" s="142"/>
      <c r="AN356" s="142"/>
      <c r="AP356" s="142"/>
      <c r="AQ356" s="142"/>
      <c r="AS356" s="189"/>
      <c r="AT356" s="142"/>
      <c r="AV356" s="142"/>
      <c r="AW356" s="142"/>
      <c r="AX356" s="142"/>
      <c r="AY356" s="208"/>
      <c r="AZ356" s="208"/>
      <c r="BB356" s="142"/>
      <c r="BC356" s="142"/>
      <c r="BE356" s="142"/>
      <c r="BF356" s="142"/>
      <c r="BK356" s="50"/>
      <c r="BL356" s="50"/>
    </row>
    <row r="357" spans="39:64" s="23" customFormat="1" ht="18.75">
      <c r="AM357" s="142"/>
      <c r="AN357" s="142"/>
      <c r="AP357" s="142"/>
      <c r="AQ357" s="142"/>
      <c r="AS357" s="189"/>
      <c r="AT357" s="142"/>
      <c r="AV357" s="142"/>
      <c r="AW357" s="142"/>
      <c r="AX357" s="142"/>
      <c r="AY357" s="208"/>
      <c r="AZ357" s="208"/>
      <c r="BB357" s="142"/>
      <c r="BC357" s="142"/>
      <c r="BE357" s="142"/>
      <c r="BF357" s="142"/>
      <c r="BK357" s="50"/>
      <c r="BL357" s="50"/>
    </row>
    <row r="358" spans="39:64" s="23" customFormat="1" ht="18.75">
      <c r="AM358" s="142"/>
      <c r="AN358" s="142"/>
      <c r="AP358" s="142"/>
      <c r="AQ358" s="142"/>
      <c r="AS358" s="189"/>
      <c r="AT358" s="142"/>
      <c r="AV358" s="142"/>
      <c r="AW358" s="142"/>
      <c r="AX358" s="142"/>
      <c r="AY358" s="208"/>
      <c r="AZ358" s="208"/>
      <c r="BB358" s="142"/>
      <c r="BC358" s="142"/>
      <c r="BE358" s="142"/>
      <c r="BF358" s="142"/>
      <c r="BK358" s="50"/>
      <c r="BL358" s="50"/>
    </row>
    <row r="359" spans="39:64" s="23" customFormat="1" ht="18.75">
      <c r="AM359" s="142"/>
      <c r="AN359" s="142"/>
      <c r="AP359" s="142"/>
      <c r="AQ359" s="142"/>
      <c r="AS359" s="189"/>
      <c r="AT359" s="142"/>
      <c r="AV359" s="142"/>
      <c r="AW359" s="142"/>
      <c r="AX359" s="142"/>
      <c r="AY359" s="208"/>
      <c r="AZ359" s="208"/>
      <c r="BB359" s="142"/>
      <c r="BC359" s="142"/>
      <c r="BE359" s="142"/>
      <c r="BF359" s="142"/>
      <c r="BK359" s="50"/>
      <c r="BL359" s="50"/>
    </row>
    <row r="360" spans="39:64" s="23" customFormat="1" ht="18.75">
      <c r="AM360" s="142"/>
      <c r="AN360" s="142"/>
      <c r="AP360" s="142"/>
      <c r="AQ360" s="142"/>
      <c r="AS360" s="189"/>
      <c r="AT360" s="142"/>
      <c r="AV360" s="142"/>
      <c r="AW360" s="142"/>
      <c r="AX360" s="142"/>
      <c r="AY360" s="208"/>
      <c r="AZ360" s="208"/>
      <c r="BB360" s="142"/>
      <c r="BC360" s="142"/>
      <c r="BE360" s="142"/>
      <c r="BF360" s="142"/>
      <c r="BK360" s="50"/>
      <c r="BL360" s="50"/>
    </row>
    <row r="361" spans="39:64" s="23" customFormat="1" ht="18.75">
      <c r="AM361" s="142"/>
      <c r="AN361" s="142"/>
      <c r="AP361" s="142"/>
      <c r="AQ361" s="142"/>
      <c r="AS361" s="189"/>
      <c r="AT361" s="142"/>
      <c r="AV361" s="142"/>
      <c r="AW361" s="142"/>
      <c r="AX361" s="142"/>
      <c r="AY361" s="208"/>
      <c r="AZ361" s="208"/>
      <c r="BB361" s="142"/>
      <c r="BC361" s="142"/>
      <c r="BE361" s="142"/>
      <c r="BF361" s="142"/>
      <c r="BK361" s="50"/>
      <c r="BL361" s="50"/>
    </row>
    <row r="362" spans="39:64" s="23" customFormat="1" ht="18.75">
      <c r="AM362" s="142"/>
      <c r="AN362" s="142"/>
      <c r="AP362" s="142"/>
      <c r="AQ362" s="142"/>
      <c r="AS362" s="189"/>
      <c r="AT362" s="142"/>
      <c r="AV362" s="142"/>
      <c r="AW362" s="142"/>
      <c r="AX362" s="142"/>
      <c r="AY362" s="208"/>
      <c r="AZ362" s="208"/>
      <c r="BB362" s="142"/>
      <c r="BC362" s="142"/>
      <c r="BE362" s="142"/>
      <c r="BF362" s="142"/>
      <c r="BK362" s="50"/>
      <c r="BL362" s="50"/>
    </row>
    <row r="363" spans="39:64" s="23" customFormat="1" ht="18.75">
      <c r="AM363" s="142"/>
      <c r="AN363" s="142"/>
      <c r="AP363" s="142"/>
      <c r="AQ363" s="142"/>
      <c r="AS363" s="189"/>
      <c r="AT363" s="142"/>
      <c r="AV363" s="142"/>
      <c r="AW363" s="142"/>
      <c r="AX363" s="142"/>
      <c r="AY363" s="208"/>
      <c r="AZ363" s="208"/>
      <c r="BB363" s="142"/>
      <c r="BC363" s="142"/>
      <c r="BE363" s="142"/>
      <c r="BF363" s="142"/>
      <c r="BK363" s="50"/>
      <c r="BL363" s="50"/>
    </row>
    <row r="364" spans="39:64" s="23" customFormat="1" ht="18.75">
      <c r="AM364" s="142"/>
      <c r="AN364" s="142"/>
      <c r="AP364" s="142"/>
      <c r="AQ364" s="142"/>
      <c r="AS364" s="189"/>
      <c r="AT364" s="142"/>
      <c r="AV364" s="142"/>
      <c r="AW364" s="142"/>
      <c r="AX364" s="142"/>
      <c r="AY364" s="208"/>
      <c r="AZ364" s="208"/>
      <c r="BB364" s="142"/>
      <c r="BC364" s="142"/>
      <c r="BE364" s="142"/>
      <c r="BF364" s="142"/>
      <c r="BK364" s="50"/>
      <c r="BL364" s="50"/>
    </row>
    <row r="365" spans="39:64" s="23" customFormat="1" ht="18.75">
      <c r="AM365" s="142"/>
      <c r="AN365" s="142"/>
      <c r="AP365" s="142"/>
      <c r="AQ365" s="142"/>
      <c r="AS365" s="189"/>
      <c r="AT365" s="142"/>
      <c r="AV365" s="142"/>
      <c r="AW365" s="142"/>
      <c r="AX365" s="142"/>
      <c r="AY365" s="208"/>
      <c r="AZ365" s="208"/>
      <c r="BB365" s="142"/>
      <c r="BC365" s="142"/>
      <c r="BE365" s="142"/>
      <c r="BF365" s="142"/>
      <c r="BK365" s="50"/>
      <c r="BL365" s="50"/>
    </row>
    <row r="366" spans="39:64" s="23" customFormat="1" ht="18.75">
      <c r="AM366" s="142"/>
      <c r="AN366" s="142"/>
      <c r="AP366" s="142"/>
      <c r="AQ366" s="142"/>
      <c r="AS366" s="189"/>
      <c r="AT366" s="142"/>
      <c r="AV366" s="142"/>
      <c r="AW366" s="142"/>
      <c r="AX366" s="142"/>
      <c r="AY366" s="208"/>
      <c r="AZ366" s="208"/>
      <c r="BB366" s="142"/>
      <c r="BC366" s="142"/>
      <c r="BE366" s="142"/>
      <c r="BF366" s="142"/>
      <c r="BK366" s="50"/>
      <c r="BL366" s="50"/>
    </row>
    <row r="367" spans="39:64" s="23" customFormat="1" ht="18.75">
      <c r="AM367" s="142"/>
      <c r="AN367" s="142"/>
      <c r="AP367" s="142"/>
      <c r="AQ367" s="142"/>
      <c r="AS367" s="189"/>
      <c r="AT367" s="142"/>
      <c r="AV367" s="142"/>
      <c r="AW367" s="142"/>
      <c r="AX367" s="142"/>
      <c r="AY367" s="208"/>
      <c r="AZ367" s="208"/>
      <c r="BB367" s="142"/>
      <c r="BC367" s="142"/>
      <c r="BE367" s="142"/>
      <c r="BF367" s="142"/>
      <c r="BK367" s="50"/>
      <c r="BL367" s="50"/>
    </row>
    <row r="368" spans="39:64" s="23" customFormat="1" ht="18.75">
      <c r="AM368" s="142"/>
      <c r="AN368" s="142"/>
      <c r="AP368" s="142"/>
      <c r="AQ368" s="142"/>
      <c r="AS368" s="189"/>
      <c r="AT368" s="142"/>
      <c r="AV368" s="142"/>
      <c r="AW368" s="142"/>
      <c r="AX368" s="142"/>
      <c r="AY368" s="208"/>
      <c r="AZ368" s="208"/>
      <c r="BB368" s="142"/>
      <c r="BC368" s="142"/>
      <c r="BE368" s="142"/>
      <c r="BF368" s="142"/>
      <c r="BK368" s="50"/>
      <c r="BL368" s="50"/>
    </row>
    <row r="369" spans="39:64" s="23" customFormat="1" ht="18.75">
      <c r="AM369" s="142"/>
      <c r="AN369" s="142"/>
      <c r="AP369" s="142"/>
      <c r="AQ369" s="142"/>
      <c r="AS369" s="189"/>
      <c r="AT369" s="142"/>
      <c r="AV369" s="142"/>
      <c r="AW369" s="142"/>
      <c r="AX369" s="142"/>
      <c r="AY369" s="208"/>
      <c r="AZ369" s="208"/>
      <c r="BB369" s="142"/>
      <c r="BC369" s="142"/>
      <c r="BE369" s="142"/>
      <c r="BF369" s="142"/>
      <c r="BK369" s="50"/>
      <c r="BL369" s="50"/>
    </row>
    <row r="370" spans="39:64" s="23" customFormat="1" ht="18.75">
      <c r="AM370" s="142"/>
      <c r="AN370" s="142"/>
      <c r="AP370" s="142"/>
      <c r="AQ370" s="142"/>
      <c r="AS370" s="189"/>
      <c r="AT370" s="142"/>
      <c r="AV370" s="142"/>
      <c r="AW370" s="142"/>
      <c r="AX370" s="142"/>
      <c r="AY370" s="208"/>
      <c r="AZ370" s="208"/>
      <c r="BB370" s="142"/>
      <c r="BC370" s="142"/>
      <c r="BE370" s="142"/>
      <c r="BF370" s="142"/>
      <c r="BK370" s="50"/>
      <c r="BL370" s="50"/>
    </row>
    <row r="371" spans="39:64" s="23" customFormat="1" ht="18.75">
      <c r="AM371" s="142"/>
      <c r="AN371" s="142"/>
      <c r="AP371" s="142"/>
      <c r="AQ371" s="142"/>
      <c r="AS371" s="189"/>
      <c r="AT371" s="142"/>
      <c r="AV371" s="142"/>
      <c r="AW371" s="142"/>
      <c r="AX371" s="142"/>
      <c r="AY371" s="208"/>
      <c r="AZ371" s="208"/>
      <c r="BB371" s="142"/>
      <c r="BC371" s="142"/>
      <c r="BE371" s="142"/>
      <c r="BF371" s="142"/>
      <c r="BK371" s="50"/>
      <c r="BL371" s="50"/>
    </row>
    <row r="372" spans="39:64" s="23" customFormat="1" ht="18.75">
      <c r="AM372" s="142"/>
      <c r="AN372" s="142"/>
      <c r="AP372" s="142"/>
      <c r="AQ372" s="142"/>
      <c r="AS372" s="189"/>
      <c r="AT372" s="142"/>
      <c r="AV372" s="142"/>
      <c r="AW372" s="142"/>
      <c r="AX372" s="142"/>
      <c r="AY372" s="208"/>
      <c r="AZ372" s="208"/>
      <c r="BB372" s="142"/>
      <c r="BC372" s="142"/>
      <c r="BE372" s="142"/>
      <c r="BF372" s="142"/>
      <c r="BK372" s="50"/>
      <c r="BL372" s="50"/>
    </row>
    <row r="373" spans="39:64" s="23" customFormat="1" ht="18.75">
      <c r="AM373" s="142"/>
      <c r="AN373" s="142"/>
      <c r="AP373" s="142"/>
      <c r="AQ373" s="142"/>
      <c r="AS373" s="189"/>
      <c r="AT373" s="142"/>
      <c r="AV373" s="142"/>
      <c r="AW373" s="142"/>
      <c r="AX373" s="142"/>
      <c r="AY373" s="208"/>
      <c r="AZ373" s="208"/>
      <c r="BB373" s="142"/>
      <c r="BC373" s="142"/>
      <c r="BE373" s="142"/>
      <c r="BF373" s="142"/>
      <c r="BK373" s="50"/>
      <c r="BL373" s="50"/>
    </row>
    <row r="374" spans="39:64" s="23" customFormat="1" ht="18.75">
      <c r="AM374" s="142"/>
      <c r="AN374" s="142"/>
      <c r="AP374" s="142"/>
      <c r="AQ374" s="142"/>
      <c r="AS374" s="189"/>
      <c r="AT374" s="142"/>
      <c r="AV374" s="142"/>
      <c r="AW374" s="142"/>
      <c r="AX374" s="142"/>
      <c r="AY374" s="208"/>
      <c r="AZ374" s="208"/>
      <c r="BB374" s="142"/>
      <c r="BC374" s="142"/>
      <c r="BE374" s="142"/>
      <c r="BF374" s="142"/>
      <c r="BK374" s="50"/>
      <c r="BL374" s="50"/>
    </row>
    <row r="375" spans="39:64" s="23" customFormat="1" ht="18.75">
      <c r="AM375" s="142"/>
      <c r="AN375" s="142"/>
      <c r="AP375" s="142"/>
      <c r="AQ375" s="142"/>
      <c r="AS375" s="189"/>
      <c r="AT375" s="142"/>
      <c r="AV375" s="142"/>
      <c r="AW375" s="142"/>
      <c r="AX375" s="142"/>
      <c r="AY375" s="208"/>
      <c r="AZ375" s="208"/>
      <c r="BB375" s="142"/>
      <c r="BC375" s="142"/>
      <c r="BE375" s="142"/>
      <c r="BF375" s="142"/>
      <c r="BK375" s="50"/>
      <c r="BL375" s="50"/>
    </row>
    <row r="376" spans="39:64" s="23" customFormat="1" ht="18.75">
      <c r="AM376" s="142"/>
      <c r="AN376" s="142"/>
      <c r="AP376" s="142"/>
      <c r="AQ376" s="142"/>
      <c r="AS376" s="189"/>
      <c r="AT376" s="142"/>
      <c r="AV376" s="142"/>
      <c r="AW376" s="142"/>
      <c r="AX376" s="142"/>
      <c r="AY376" s="208"/>
      <c r="AZ376" s="208"/>
      <c r="BB376" s="142"/>
      <c r="BC376" s="142"/>
      <c r="BE376" s="142"/>
      <c r="BF376" s="142"/>
      <c r="BK376" s="50"/>
      <c r="BL376" s="50"/>
    </row>
    <row r="377" spans="39:64" s="23" customFormat="1" ht="18.75">
      <c r="AM377" s="142"/>
      <c r="AN377" s="142"/>
      <c r="AP377" s="142"/>
      <c r="AQ377" s="142"/>
      <c r="AS377" s="189"/>
      <c r="AT377" s="142"/>
      <c r="AV377" s="142"/>
      <c r="AW377" s="142"/>
      <c r="AX377" s="142"/>
      <c r="AY377" s="208"/>
      <c r="AZ377" s="208"/>
      <c r="BB377" s="142"/>
      <c r="BC377" s="142"/>
      <c r="BE377" s="142"/>
      <c r="BF377" s="142"/>
      <c r="BK377" s="50"/>
      <c r="BL377" s="50"/>
    </row>
    <row r="378" spans="39:64" s="23" customFormat="1" ht="18.75">
      <c r="AM378" s="142"/>
      <c r="AN378" s="142"/>
      <c r="AP378" s="142"/>
      <c r="AQ378" s="142"/>
      <c r="AS378" s="189"/>
      <c r="AT378" s="142"/>
      <c r="AV378" s="142"/>
      <c r="AW378" s="142"/>
      <c r="AX378" s="142"/>
      <c r="AY378" s="208"/>
      <c r="AZ378" s="208"/>
      <c r="BB378" s="142"/>
      <c r="BC378" s="142"/>
      <c r="BE378" s="142"/>
      <c r="BF378" s="142"/>
      <c r="BK378" s="50"/>
      <c r="BL378" s="50"/>
    </row>
    <row r="379" spans="39:64" s="23" customFormat="1" ht="18.75">
      <c r="AM379" s="142"/>
      <c r="AN379" s="142"/>
      <c r="AP379" s="142"/>
      <c r="AQ379" s="142"/>
      <c r="AS379" s="189"/>
      <c r="AT379" s="142"/>
      <c r="AV379" s="142"/>
      <c r="AW379" s="142"/>
      <c r="AX379" s="142"/>
      <c r="AY379" s="208"/>
      <c r="AZ379" s="208"/>
      <c r="BB379" s="142"/>
      <c r="BC379" s="142"/>
      <c r="BE379" s="142"/>
      <c r="BF379" s="142"/>
      <c r="BK379" s="50"/>
      <c r="BL379" s="50"/>
    </row>
    <row r="380" spans="39:64" s="23" customFormat="1" ht="18.75">
      <c r="AM380" s="142"/>
      <c r="AN380" s="142"/>
      <c r="AP380" s="142"/>
      <c r="AQ380" s="142"/>
      <c r="AS380" s="189"/>
      <c r="AT380" s="142"/>
      <c r="AV380" s="142"/>
      <c r="AW380" s="142"/>
      <c r="AX380" s="142"/>
      <c r="AY380" s="208"/>
      <c r="AZ380" s="208"/>
      <c r="BB380" s="142"/>
      <c r="BC380" s="142"/>
      <c r="BE380" s="142"/>
      <c r="BF380" s="142"/>
      <c r="BK380" s="50"/>
      <c r="BL380" s="50"/>
    </row>
    <row r="381" spans="39:64" s="23" customFormat="1" ht="18.75">
      <c r="AM381" s="142"/>
      <c r="AN381" s="142"/>
      <c r="AP381" s="142"/>
      <c r="AQ381" s="142"/>
      <c r="AS381" s="189"/>
      <c r="AT381" s="142"/>
      <c r="AV381" s="142"/>
      <c r="AW381" s="142"/>
      <c r="AX381" s="142"/>
      <c r="AY381" s="208"/>
      <c r="AZ381" s="208"/>
      <c r="BB381" s="142"/>
      <c r="BC381" s="142"/>
      <c r="BE381" s="142"/>
      <c r="BF381" s="142"/>
      <c r="BK381" s="50"/>
      <c r="BL381" s="50"/>
    </row>
    <row r="382" spans="39:64" s="23" customFormat="1" ht="18.75">
      <c r="AM382" s="142"/>
      <c r="AN382" s="142"/>
      <c r="AP382" s="142"/>
      <c r="AQ382" s="142"/>
      <c r="AS382" s="189"/>
      <c r="AT382" s="142"/>
      <c r="AV382" s="142"/>
      <c r="AW382" s="142"/>
      <c r="AX382" s="142"/>
      <c r="AY382" s="208"/>
      <c r="AZ382" s="208"/>
      <c r="BB382" s="142"/>
      <c r="BC382" s="142"/>
      <c r="BE382" s="142"/>
      <c r="BF382" s="142"/>
      <c r="BK382" s="50"/>
      <c r="BL382" s="50"/>
    </row>
    <row r="383" spans="39:64" s="23" customFormat="1" ht="18.75">
      <c r="AM383" s="142"/>
      <c r="AN383" s="142"/>
      <c r="AP383" s="142"/>
      <c r="AQ383" s="142"/>
      <c r="AS383" s="189"/>
      <c r="AT383" s="142"/>
      <c r="AV383" s="142"/>
      <c r="AW383" s="142"/>
      <c r="AX383" s="142"/>
      <c r="AY383" s="208"/>
      <c r="AZ383" s="208"/>
      <c r="BB383" s="142"/>
      <c r="BC383" s="142"/>
      <c r="BE383" s="142"/>
      <c r="BF383" s="142"/>
      <c r="BK383" s="50"/>
      <c r="BL383" s="50"/>
    </row>
    <row r="384" spans="39:64" s="23" customFormat="1" ht="18.75">
      <c r="AM384" s="142"/>
      <c r="AN384" s="142"/>
      <c r="AP384" s="142"/>
      <c r="AQ384" s="142"/>
      <c r="AS384" s="189"/>
      <c r="AT384" s="142"/>
      <c r="AV384" s="142"/>
      <c r="AW384" s="142"/>
      <c r="AX384" s="142"/>
      <c r="AY384" s="208"/>
      <c r="AZ384" s="208"/>
      <c r="BB384" s="142"/>
      <c r="BC384" s="142"/>
      <c r="BE384" s="142"/>
      <c r="BF384" s="142"/>
      <c r="BK384" s="50"/>
      <c r="BL384" s="50"/>
    </row>
    <row r="385" spans="39:64" s="23" customFormat="1" ht="18.75">
      <c r="AM385" s="142"/>
      <c r="AN385" s="142"/>
      <c r="AP385" s="142"/>
      <c r="AQ385" s="142"/>
      <c r="AS385" s="189"/>
      <c r="AT385" s="142"/>
      <c r="AV385" s="142"/>
      <c r="AW385" s="142"/>
      <c r="AX385" s="142"/>
      <c r="AY385" s="208"/>
      <c r="AZ385" s="208"/>
      <c r="BB385" s="142"/>
      <c r="BC385" s="142"/>
      <c r="BE385" s="142"/>
      <c r="BF385" s="142"/>
      <c r="BK385" s="50"/>
      <c r="BL385" s="50"/>
    </row>
    <row r="386" spans="39:64" s="23" customFormat="1" ht="18.75">
      <c r="AM386" s="142"/>
      <c r="AN386" s="142"/>
      <c r="AP386" s="142"/>
      <c r="AQ386" s="142"/>
      <c r="AS386" s="189"/>
      <c r="AT386" s="142"/>
      <c r="AV386" s="142"/>
      <c r="AW386" s="142"/>
      <c r="AX386" s="142"/>
      <c r="AY386" s="208"/>
      <c r="AZ386" s="208"/>
      <c r="BB386" s="142"/>
      <c r="BC386" s="142"/>
      <c r="BE386" s="142"/>
      <c r="BF386" s="142"/>
      <c r="BK386" s="50"/>
      <c r="BL386" s="50"/>
    </row>
    <row r="387" spans="39:64" s="23" customFormat="1" ht="18.75">
      <c r="AM387" s="142"/>
      <c r="AN387" s="142"/>
      <c r="AP387" s="142"/>
      <c r="AQ387" s="142"/>
      <c r="AS387" s="189"/>
      <c r="AT387" s="142"/>
      <c r="AV387" s="142"/>
      <c r="AW387" s="142"/>
      <c r="AX387" s="142"/>
      <c r="AY387" s="208"/>
      <c r="AZ387" s="208"/>
      <c r="BB387" s="142"/>
      <c r="BC387" s="142"/>
      <c r="BE387" s="142"/>
      <c r="BF387" s="142"/>
      <c r="BK387" s="50"/>
      <c r="BL387" s="50"/>
    </row>
    <row r="388" spans="39:64" s="23" customFormat="1" ht="18.75">
      <c r="AM388" s="142"/>
      <c r="AN388" s="142"/>
      <c r="AP388" s="142"/>
      <c r="AQ388" s="142"/>
      <c r="AS388" s="189"/>
      <c r="AT388" s="142"/>
      <c r="AV388" s="142"/>
      <c r="AW388" s="142"/>
      <c r="AX388" s="142"/>
      <c r="AY388" s="208"/>
      <c r="AZ388" s="208"/>
      <c r="BB388" s="142"/>
      <c r="BC388" s="142"/>
      <c r="BE388" s="142"/>
      <c r="BF388" s="142"/>
      <c r="BK388" s="50"/>
      <c r="BL388" s="50"/>
    </row>
    <row r="389" spans="39:64" s="23" customFormat="1" ht="18.75">
      <c r="AM389" s="142"/>
      <c r="AN389" s="142"/>
      <c r="AP389" s="142"/>
      <c r="AQ389" s="142"/>
      <c r="AS389" s="189"/>
      <c r="AT389" s="142"/>
      <c r="AV389" s="142"/>
      <c r="AW389" s="142"/>
      <c r="AX389" s="142"/>
      <c r="AY389" s="208"/>
      <c r="AZ389" s="208"/>
      <c r="BB389" s="142"/>
      <c r="BC389" s="142"/>
      <c r="BE389" s="142"/>
      <c r="BF389" s="142"/>
      <c r="BK389" s="50"/>
      <c r="BL389" s="50"/>
    </row>
    <row r="390" spans="39:64" s="23" customFormat="1" ht="18.75">
      <c r="AM390" s="142"/>
      <c r="AN390" s="142"/>
      <c r="AP390" s="142"/>
      <c r="AQ390" s="142"/>
      <c r="AS390" s="189"/>
      <c r="AT390" s="142"/>
      <c r="AV390" s="142"/>
      <c r="AW390" s="142"/>
      <c r="AX390" s="142"/>
      <c r="AY390" s="208"/>
      <c r="AZ390" s="208"/>
      <c r="BB390" s="142"/>
      <c r="BC390" s="142"/>
      <c r="BE390" s="142"/>
      <c r="BF390" s="142"/>
      <c r="BK390" s="50"/>
      <c r="BL390" s="50"/>
    </row>
    <row r="391" spans="39:64" s="23" customFormat="1" ht="18.75">
      <c r="AM391" s="142"/>
      <c r="AN391" s="142"/>
      <c r="AP391" s="142"/>
      <c r="AQ391" s="142"/>
      <c r="AS391" s="189"/>
      <c r="AT391" s="142"/>
      <c r="AV391" s="142"/>
      <c r="AW391" s="142"/>
      <c r="AX391" s="142"/>
      <c r="AY391" s="208"/>
      <c r="AZ391" s="208"/>
      <c r="BB391" s="142"/>
      <c r="BC391" s="142"/>
      <c r="BE391" s="142"/>
      <c r="BF391" s="142"/>
      <c r="BK391" s="50"/>
      <c r="BL391" s="50"/>
    </row>
    <row r="392" spans="39:64" s="23" customFormat="1" ht="18.75">
      <c r="AM392" s="142"/>
      <c r="AN392" s="142"/>
      <c r="AP392" s="142"/>
      <c r="AQ392" s="142"/>
      <c r="AS392" s="189"/>
      <c r="AT392" s="142"/>
      <c r="AV392" s="142"/>
      <c r="AW392" s="142"/>
      <c r="AX392" s="142"/>
      <c r="AY392" s="208"/>
      <c r="AZ392" s="208"/>
      <c r="BB392" s="142"/>
      <c r="BC392" s="142"/>
      <c r="BE392" s="142"/>
      <c r="BF392" s="142"/>
      <c r="BK392" s="50"/>
      <c r="BL392" s="50"/>
    </row>
    <row r="393" spans="39:64" s="23" customFormat="1" ht="18.75">
      <c r="AM393" s="142"/>
      <c r="AN393" s="142"/>
      <c r="AP393" s="142"/>
      <c r="AQ393" s="142"/>
      <c r="AS393" s="189"/>
      <c r="AT393" s="142"/>
      <c r="AV393" s="142"/>
      <c r="AW393" s="142"/>
      <c r="AX393" s="142"/>
      <c r="AY393" s="208"/>
      <c r="AZ393" s="208"/>
      <c r="BB393" s="142"/>
      <c r="BC393" s="142"/>
      <c r="BE393" s="142"/>
      <c r="BF393" s="142"/>
      <c r="BK393" s="50"/>
      <c r="BL393" s="50"/>
    </row>
    <row r="394" spans="39:64" s="23" customFormat="1" ht="18.75">
      <c r="AM394" s="142"/>
      <c r="AN394" s="142"/>
      <c r="AP394" s="142"/>
      <c r="AQ394" s="142"/>
      <c r="AS394" s="189"/>
      <c r="AT394" s="142"/>
      <c r="AV394" s="142"/>
      <c r="AW394" s="142"/>
      <c r="AX394" s="142"/>
      <c r="AY394" s="208"/>
      <c r="AZ394" s="208"/>
      <c r="BB394" s="142"/>
      <c r="BC394" s="142"/>
      <c r="BE394" s="142"/>
      <c r="BF394" s="142"/>
      <c r="BK394" s="50"/>
      <c r="BL394" s="50"/>
    </row>
    <row r="395" spans="39:64" s="23" customFormat="1" ht="18.75">
      <c r="AM395" s="142"/>
      <c r="AN395" s="142"/>
      <c r="AP395" s="142"/>
      <c r="AQ395" s="142"/>
      <c r="AS395" s="189"/>
      <c r="AT395" s="142"/>
      <c r="AV395" s="142"/>
      <c r="AW395" s="142"/>
      <c r="AX395" s="142"/>
      <c r="AY395" s="208"/>
      <c r="AZ395" s="208"/>
      <c r="BB395" s="142"/>
      <c r="BC395" s="142"/>
      <c r="BE395" s="142"/>
      <c r="BF395" s="142"/>
      <c r="BK395" s="50"/>
      <c r="BL395" s="50"/>
    </row>
    <row r="396" spans="39:64" s="23" customFormat="1" ht="18.75">
      <c r="AM396" s="142"/>
      <c r="AN396" s="142"/>
      <c r="AP396" s="142"/>
      <c r="AQ396" s="142"/>
      <c r="AS396" s="189"/>
      <c r="AT396" s="142"/>
      <c r="AV396" s="142"/>
      <c r="AW396" s="142"/>
      <c r="AX396" s="142"/>
      <c r="AY396" s="208"/>
      <c r="AZ396" s="208"/>
      <c r="BB396" s="142"/>
      <c r="BC396" s="142"/>
      <c r="BE396" s="142"/>
      <c r="BF396" s="142"/>
      <c r="BK396" s="50"/>
      <c r="BL396" s="50"/>
    </row>
    <row r="397" spans="39:64" s="23" customFormat="1" ht="18.75">
      <c r="AM397" s="142"/>
      <c r="AN397" s="142"/>
      <c r="AP397" s="142"/>
      <c r="AQ397" s="142"/>
      <c r="AS397" s="189"/>
      <c r="AT397" s="142"/>
      <c r="AV397" s="142"/>
      <c r="AW397" s="142"/>
      <c r="AX397" s="142"/>
      <c r="AY397" s="208"/>
      <c r="AZ397" s="208"/>
      <c r="BB397" s="142"/>
      <c r="BC397" s="142"/>
      <c r="BE397" s="142"/>
      <c r="BF397" s="142"/>
      <c r="BK397" s="50"/>
      <c r="BL397" s="50"/>
    </row>
    <row r="398" spans="39:64" s="23" customFormat="1" ht="18.75">
      <c r="AM398" s="142"/>
      <c r="AN398" s="142"/>
      <c r="AP398" s="142"/>
      <c r="AQ398" s="142"/>
      <c r="AS398" s="189"/>
      <c r="AT398" s="142"/>
      <c r="AV398" s="142"/>
      <c r="AW398" s="142"/>
      <c r="AX398" s="142"/>
      <c r="AY398" s="208"/>
      <c r="AZ398" s="208"/>
      <c r="BB398" s="142"/>
      <c r="BC398" s="142"/>
      <c r="BE398" s="142"/>
      <c r="BF398" s="142"/>
      <c r="BK398" s="50"/>
      <c r="BL398" s="50"/>
    </row>
    <row r="399" spans="39:64" s="23" customFormat="1" ht="18.75">
      <c r="AM399" s="142"/>
      <c r="AN399" s="142"/>
      <c r="AP399" s="142"/>
      <c r="AQ399" s="142"/>
      <c r="AS399" s="189"/>
      <c r="AT399" s="142"/>
      <c r="AV399" s="142"/>
      <c r="AW399" s="142"/>
      <c r="AX399" s="142"/>
      <c r="AY399" s="208"/>
      <c r="AZ399" s="208"/>
      <c r="BB399" s="142"/>
      <c r="BC399" s="142"/>
      <c r="BE399" s="142"/>
      <c r="BF399" s="142"/>
      <c r="BK399" s="50"/>
      <c r="BL399" s="50"/>
    </row>
    <row r="400" spans="39:64" s="23" customFormat="1" ht="18.75">
      <c r="AM400" s="142"/>
      <c r="AN400" s="142"/>
      <c r="AP400" s="142"/>
      <c r="AQ400" s="142"/>
      <c r="AS400" s="189"/>
      <c r="AT400" s="142"/>
      <c r="AV400" s="142"/>
      <c r="AW400" s="142"/>
      <c r="AX400" s="142"/>
      <c r="AY400" s="208"/>
      <c r="AZ400" s="208"/>
      <c r="BB400" s="142"/>
      <c r="BC400" s="142"/>
      <c r="BE400" s="142"/>
      <c r="BF400" s="142"/>
      <c r="BK400" s="50"/>
      <c r="BL400" s="50"/>
    </row>
    <row r="401" spans="39:64" s="23" customFormat="1" ht="18.75">
      <c r="AM401" s="142"/>
      <c r="AN401" s="142"/>
      <c r="AP401" s="142"/>
      <c r="AQ401" s="142"/>
      <c r="AS401" s="189"/>
      <c r="AT401" s="142"/>
      <c r="AV401" s="142"/>
      <c r="AW401" s="142"/>
      <c r="AX401" s="142"/>
      <c r="AY401" s="208"/>
      <c r="AZ401" s="208"/>
      <c r="BB401" s="142"/>
      <c r="BC401" s="142"/>
      <c r="BE401" s="142"/>
      <c r="BF401" s="142"/>
      <c r="BK401" s="50"/>
      <c r="BL401" s="50"/>
    </row>
    <row r="402" spans="39:64" s="23" customFormat="1" ht="18.75">
      <c r="AM402" s="142"/>
      <c r="AN402" s="142"/>
      <c r="AP402" s="142"/>
      <c r="AQ402" s="142"/>
      <c r="AS402" s="189"/>
      <c r="AT402" s="142"/>
      <c r="AV402" s="142"/>
      <c r="AW402" s="142"/>
      <c r="AX402" s="142"/>
      <c r="AY402" s="208"/>
      <c r="AZ402" s="208"/>
      <c r="BB402" s="142"/>
      <c r="BC402" s="142"/>
      <c r="BE402" s="142"/>
      <c r="BF402" s="142"/>
      <c r="BK402" s="50"/>
      <c r="BL402" s="50"/>
    </row>
    <row r="403" spans="39:64" s="23" customFormat="1" ht="18.75">
      <c r="AM403" s="142"/>
      <c r="AN403" s="142"/>
      <c r="AP403" s="142"/>
      <c r="AQ403" s="142"/>
      <c r="AS403" s="189"/>
      <c r="AT403" s="142"/>
      <c r="AV403" s="142"/>
      <c r="AW403" s="142"/>
      <c r="AX403" s="142"/>
      <c r="AY403" s="208"/>
      <c r="AZ403" s="208"/>
      <c r="BB403" s="142"/>
      <c r="BC403" s="142"/>
      <c r="BE403" s="142"/>
      <c r="BF403" s="142"/>
      <c r="BK403" s="50"/>
      <c r="BL403" s="50"/>
    </row>
    <row r="404" spans="39:64" s="23" customFormat="1" ht="18.75">
      <c r="AM404" s="142"/>
      <c r="AN404" s="142"/>
      <c r="AP404" s="142"/>
      <c r="AQ404" s="142"/>
      <c r="AS404" s="189"/>
      <c r="AT404" s="142"/>
      <c r="AV404" s="142"/>
      <c r="AW404" s="142"/>
      <c r="AX404" s="142"/>
      <c r="AY404" s="208"/>
      <c r="AZ404" s="208"/>
      <c r="BB404" s="142"/>
      <c r="BC404" s="142"/>
      <c r="BE404" s="142"/>
      <c r="BF404" s="142"/>
      <c r="BK404" s="50"/>
      <c r="BL404" s="50"/>
    </row>
    <row r="405" spans="39:64" s="23" customFormat="1" ht="18.75">
      <c r="AM405" s="142"/>
      <c r="AN405" s="142"/>
      <c r="AP405" s="142"/>
      <c r="AQ405" s="142"/>
      <c r="AS405" s="189"/>
      <c r="AT405" s="142"/>
      <c r="AV405" s="142"/>
      <c r="AW405" s="142"/>
      <c r="AX405" s="142"/>
      <c r="AY405" s="208"/>
      <c r="AZ405" s="208"/>
      <c r="BB405" s="142"/>
      <c r="BC405" s="142"/>
      <c r="BE405" s="142"/>
      <c r="BF405" s="142"/>
      <c r="BK405" s="50"/>
      <c r="BL405" s="50"/>
    </row>
    <row r="406" spans="39:64" s="23" customFormat="1" ht="18.75">
      <c r="AM406" s="142"/>
      <c r="AN406" s="142"/>
      <c r="AP406" s="142"/>
      <c r="AQ406" s="142"/>
      <c r="AS406" s="189"/>
      <c r="AT406" s="142"/>
      <c r="AV406" s="142"/>
      <c r="AW406" s="142"/>
      <c r="AX406" s="142"/>
      <c r="AY406" s="208"/>
      <c r="AZ406" s="208"/>
      <c r="BB406" s="142"/>
      <c r="BC406" s="142"/>
      <c r="BE406" s="142"/>
      <c r="BF406" s="142"/>
      <c r="BK406" s="50"/>
      <c r="BL406" s="50"/>
    </row>
    <row r="407" spans="39:64" s="23" customFormat="1" ht="18.75">
      <c r="AM407" s="142"/>
      <c r="AN407" s="142"/>
      <c r="AP407" s="142"/>
      <c r="AQ407" s="142"/>
      <c r="AS407" s="189"/>
      <c r="AT407" s="142"/>
      <c r="AV407" s="142"/>
      <c r="AW407" s="142"/>
      <c r="AX407" s="142"/>
      <c r="AY407" s="208"/>
      <c r="AZ407" s="208"/>
      <c r="BB407" s="142"/>
      <c r="BC407" s="142"/>
      <c r="BE407" s="142"/>
      <c r="BF407" s="142"/>
      <c r="BK407" s="50"/>
      <c r="BL407" s="50"/>
    </row>
    <row r="408" spans="39:64" s="23" customFormat="1" ht="18.75">
      <c r="AM408" s="142"/>
      <c r="AN408" s="142"/>
      <c r="AP408" s="142"/>
      <c r="AQ408" s="142"/>
      <c r="AS408" s="189"/>
      <c r="AT408" s="142"/>
      <c r="AV408" s="142"/>
      <c r="AW408" s="142"/>
      <c r="AX408" s="142"/>
      <c r="AY408" s="208"/>
      <c r="AZ408" s="208"/>
      <c r="BB408" s="142"/>
      <c r="BC408" s="142"/>
      <c r="BE408" s="142"/>
      <c r="BF408" s="142"/>
      <c r="BK408" s="50"/>
      <c r="BL408" s="50"/>
    </row>
    <row r="409" spans="39:64" s="23" customFormat="1" ht="18.75">
      <c r="AM409" s="142"/>
      <c r="AN409" s="142"/>
      <c r="AP409" s="142"/>
      <c r="AQ409" s="142"/>
      <c r="AS409" s="189"/>
      <c r="AT409" s="142"/>
      <c r="AV409" s="142"/>
      <c r="AW409" s="142"/>
      <c r="AX409" s="142"/>
      <c r="AY409" s="208"/>
      <c r="AZ409" s="208"/>
      <c r="BB409" s="142"/>
      <c r="BC409" s="142"/>
      <c r="BE409" s="142"/>
      <c r="BF409" s="142"/>
      <c r="BK409" s="50"/>
      <c r="BL409" s="50"/>
    </row>
    <row r="410" spans="39:64" s="23" customFormat="1" ht="18.75">
      <c r="AM410" s="142"/>
      <c r="AN410" s="142"/>
      <c r="AP410" s="142"/>
      <c r="AQ410" s="142"/>
      <c r="AS410" s="189"/>
      <c r="AT410" s="142"/>
      <c r="AV410" s="142"/>
      <c r="AW410" s="142"/>
      <c r="AX410" s="142"/>
      <c r="AY410" s="208"/>
      <c r="AZ410" s="208"/>
      <c r="BB410" s="142"/>
      <c r="BC410" s="142"/>
      <c r="BE410" s="142"/>
      <c r="BF410" s="142"/>
      <c r="BK410" s="50"/>
      <c r="BL410" s="50"/>
    </row>
    <row r="411" spans="39:64" s="23" customFormat="1" ht="18.75">
      <c r="AM411" s="142"/>
      <c r="AN411" s="142"/>
      <c r="AP411" s="142"/>
      <c r="AQ411" s="142"/>
      <c r="AS411" s="189"/>
      <c r="AT411" s="142"/>
      <c r="AV411" s="142"/>
      <c r="AW411" s="142"/>
      <c r="AX411" s="142"/>
      <c r="AY411" s="208"/>
      <c r="AZ411" s="208"/>
      <c r="BB411" s="142"/>
      <c r="BC411" s="142"/>
      <c r="BE411" s="142"/>
      <c r="BF411" s="142"/>
      <c r="BK411" s="50"/>
      <c r="BL411" s="50"/>
    </row>
    <row r="412" spans="39:64" s="23" customFormat="1" ht="18.75">
      <c r="AM412" s="142"/>
      <c r="AN412" s="142"/>
      <c r="AP412" s="142"/>
      <c r="AQ412" s="142"/>
      <c r="AS412" s="189"/>
      <c r="AT412" s="142"/>
      <c r="AV412" s="142"/>
      <c r="AW412" s="142"/>
      <c r="AX412" s="142"/>
      <c r="AY412" s="208"/>
      <c r="AZ412" s="208"/>
      <c r="BB412" s="142"/>
      <c r="BC412" s="142"/>
      <c r="BE412" s="142"/>
      <c r="BF412" s="142"/>
      <c r="BK412" s="50"/>
      <c r="BL412" s="50"/>
    </row>
    <row r="413" spans="39:64" s="23" customFormat="1" ht="18.75">
      <c r="AM413" s="142"/>
      <c r="AN413" s="142"/>
      <c r="AP413" s="142"/>
      <c r="AQ413" s="142"/>
      <c r="AS413" s="189"/>
      <c r="AT413" s="142"/>
      <c r="AV413" s="142"/>
      <c r="AW413" s="142"/>
      <c r="AX413" s="142"/>
      <c r="AY413" s="208"/>
      <c r="AZ413" s="208"/>
      <c r="BB413" s="142"/>
      <c r="BC413" s="142"/>
      <c r="BE413" s="142"/>
      <c r="BF413" s="142"/>
      <c r="BK413" s="50"/>
      <c r="BL413" s="50"/>
    </row>
    <row r="414" spans="39:64" s="23" customFormat="1" ht="18.75">
      <c r="AM414" s="142"/>
      <c r="AN414" s="142"/>
      <c r="AP414" s="142"/>
      <c r="AQ414" s="142"/>
      <c r="AS414" s="189"/>
      <c r="AT414" s="142"/>
      <c r="AV414" s="142"/>
      <c r="AW414" s="142"/>
      <c r="AX414" s="142"/>
      <c r="AY414" s="208"/>
      <c r="AZ414" s="208"/>
      <c r="BB414" s="142"/>
      <c r="BC414" s="142"/>
      <c r="BE414" s="142"/>
      <c r="BF414" s="142"/>
      <c r="BK414" s="50"/>
      <c r="BL414" s="50"/>
    </row>
    <row r="415" spans="39:64" s="23" customFormat="1" ht="18.75">
      <c r="AM415" s="142"/>
      <c r="AN415" s="142"/>
      <c r="AP415" s="142"/>
      <c r="AQ415" s="142"/>
      <c r="AS415" s="189"/>
      <c r="AT415" s="142"/>
      <c r="AV415" s="142"/>
      <c r="AW415" s="142"/>
      <c r="AX415" s="142"/>
      <c r="AY415" s="208"/>
      <c r="AZ415" s="208"/>
      <c r="BB415" s="142"/>
      <c r="BC415" s="142"/>
      <c r="BE415" s="142"/>
      <c r="BF415" s="142"/>
      <c r="BK415" s="50"/>
      <c r="BL415" s="50"/>
    </row>
    <row r="416" spans="39:64" s="23" customFormat="1" ht="18.75">
      <c r="AM416" s="142"/>
      <c r="AN416" s="142"/>
      <c r="AP416" s="142"/>
      <c r="AQ416" s="142"/>
      <c r="AS416" s="189"/>
      <c r="AT416" s="142"/>
      <c r="AV416" s="142"/>
      <c r="AW416" s="142"/>
      <c r="AX416" s="142"/>
      <c r="AY416" s="208"/>
      <c r="AZ416" s="208"/>
      <c r="BB416" s="142"/>
      <c r="BC416" s="142"/>
      <c r="BE416" s="142"/>
      <c r="BF416" s="142"/>
      <c r="BK416" s="50"/>
      <c r="BL416" s="50"/>
    </row>
    <row r="417" spans="39:64" s="23" customFormat="1" ht="18.75">
      <c r="AM417" s="142"/>
      <c r="AN417" s="142"/>
      <c r="AP417" s="142"/>
      <c r="AQ417" s="142"/>
      <c r="AS417" s="189"/>
      <c r="AT417" s="142"/>
      <c r="AV417" s="142"/>
      <c r="AW417" s="142"/>
      <c r="AX417" s="142"/>
      <c r="AY417" s="208"/>
      <c r="AZ417" s="208"/>
      <c r="BB417" s="142"/>
      <c r="BC417" s="142"/>
      <c r="BE417" s="142"/>
      <c r="BF417" s="142"/>
      <c r="BK417" s="50"/>
      <c r="BL417" s="50"/>
    </row>
    <row r="418" spans="39:64" s="23" customFormat="1" ht="18.75">
      <c r="AM418" s="142"/>
      <c r="AN418" s="142"/>
      <c r="AP418" s="142"/>
      <c r="AQ418" s="142"/>
      <c r="AS418" s="189"/>
      <c r="AT418" s="142"/>
      <c r="AV418" s="142"/>
      <c r="AW418" s="142"/>
      <c r="AX418" s="142"/>
      <c r="AY418" s="208"/>
      <c r="AZ418" s="208"/>
      <c r="BB418" s="142"/>
      <c r="BC418" s="142"/>
      <c r="BE418" s="142"/>
      <c r="BF418" s="142"/>
      <c r="BK418" s="50"/>
      <c r="BL418" s="50"/>
    </row>
    <row r="419" spans="39:64" s="23" customFormat="1" ht="18.75">
      <c r="AM419" s="142"/>
      <c r="AN419" s="142"/>
      <c r="AP419" s="142"/>
      <c r="AQ419" s="142"/>
      <c r="AS419" s="189"/>
      <c r="AT419" s="142"/>
      <c r="AV419" s="142"/>
      <c r="AW419" s="142"/>
      <c r="AX419" s="142"/>
      <c r="AY419" s="208"/>
      <c r="AZ419" s="208"/>
      <c r="BB419" s="142"/>
      <c r="BC419" s="142"/>
      <c r="BE419" s="142"/>
      <c r="BF419" s="142"/>
      <c r="BK419" s="50"/>
      <c r="BL419" s="50"/>
    </row>
    <row r="420" spans="39:64" s="23" customFormat="1" ht="18.75">
      <c r="AM420" s="142"/>
      <c r="AN420" s="142"/>
      <c r="AP420" s="142"/>
      <c r="AQ420" s="142"/>
      <c r="AS420" s="189"/>
      <c r="AT420" s="142"/>
      <c r="AV420" s="142"/>
      <c r="AW420" s="142"/>
      <c r="AX420" s="142"/>
      <c r="AY420" s="208"/>
      <c r="AZ420" s="208"/>
      <c r="BB420" s="142"/>
      <c r="BC420" s="142"/>
      <c r="BE420" s="142"/>
      <c r="BF420" s="142"/>
      <c r="BK420" s="50"/>
      <c r="BL420" s="50"/>
    </row>
    <row r="421" spans="39:64" s="23" customFormat="1" ht="18.75">
      <c r="AM421" s="142"/>
      <c r="AN421" s="142"/>
      <c r="AP421" s="142"/>
      <c r="AQ421" s="142"/>
      <c r="AS421" s="189"/>
      <c r="AT421" s="142"/>
      <c r="AV421" s="142"/>
      <c r="AW421" s="142"/>
      <c r="AX421" s="142"/>
      <c r="AY421" s="208"/>
      <c r="AZ421" s="208"/>
      <c r="BB421" s="142"/>
      <c r="BC421" s="142"/>
      <c r="BE421" s="142"/>
      <c r="BF421" s="142"/>
      <c r="BK421" s="50"/>
      <c r="BL421" s="50"/>
    </row>
    <row r="422" spans="39:64" s="23" customFormat="1" ht="18.75">
      <c r="AM422" s="142"/>
      <c r="AN422" s="142"/>
      <c r="AP422" s="142"/>
      <c r="AQ422" s="142"/>
      <c r="AS422" s="189"/>
      <c r="AT422" s="142"/>
      <c r="AV422" s="142"/>
      <c r="AW422" s="142"/>
      <c r="AX422" s="142"/>
      <c r="AY422" s="208"/>
      <c r="AZ422" s="208"/>
      <c r="BB422" s="142"/>
      <c r="BC422" s="142"/>
      <c r="BE422" s="142"/>
      <c r="BF422" s="142"/>
      <c r="BK422" s="50"/>
      <c r="BL422" s="50"/>
    </row>
    <row r="423" spans="39:64" s="23" customFormat="1" ht="18.75">
      <c r="AM423" s="142"/>
      <c r="AN423" s="142"/>
      <c r="AP423" s="142"/>
      <c r="AQ423" s="142"/>
      <c r="AS423" s="189"/>
      <c r="AT423" s="142"/>
      <c r="AV423" s="142"/>
      <c r="AW423" s="142"/>
      <c r="AX423" s="142"/>
      <c r="AY423" s="208"/>
      <c r="AZ423" s="208"/>
      <c r="BB423" s="142"/>
      <c r="BC423" s="142"/>
      <c r="BE423" s="142"/>
      <c r="BF423" s="142"/>
      <c r="BK423" s="50"/>
      <c r="BL423" s="50"/>
    </row>
    <row r="424" spans="39:64" s="23" customFormat="1" ht="18.75">
      <c r="AM424" s="142"/>
      <c r="AN424" s="142"/>
      <c r="AP424" s="142"/>
      <c r="AQ424" s="142"/>
      <c r="AS424" s="189"/>
      <c r="AT424" s="142"/>
      <c r="AV424" s="142"/>
      <c r="AW424" s="142"/>
      <c r="AX424" s="142"/>
      <c r="AY424" s="208"/>
      <c r="AZ424" s="208"/>
      <c r="BB424" s="142"/>
      <c r="BC424" s="142"/>
      <c r="BE424" s="142"/>
      <c r="BF424" s="142"/>
      <c r="BK424" s="50"/>
      <c r="BL424" s="50"/>
    </row>
    <row r="425" spans="39:64" s="23" customFormat="1" ht="18.75">
      <c r="AM425" s="142"/>
      <c r="AN425" s="142"/>
      <c r="AP425" s="142"/>
      <c r="AQ425" s="142"/>
      <c r="AS425" s="189"/>
      <c r="AT425" s="142"/>
      <c r="AV425" s="142"/>
      <c r="AW425" s="142"/>
      <c r="AX425" s="142"/>
      <c r="AY425" s="208"/>
      <c r="AZ425" s="208"/>
      <c r="BB425" s="142"/>
      <c r="BC425" s="142"/>
      <c r="BE425" s="142"/>
      <c r="BF425" s="142"/>
      <c r="BK425" s="50"/>
      <c r="BL425" s="50"/>
    </row>
    <row r="426" spans="39:64" s="23" customFormat="1" ht="18.75">
      <c r="AM426" s="142"/>
      <c r="AN426" s="142"/>
      <c r="AP426" s="142"/>
      <c r="AQ426" s="142"/>
      <c r="AS426" s="189"/>
      <c r="AT426" s="142"/>
      <c r="AV426" s="142"/>
      <c r="AW426" s="142"/>
      <c r="AX426" s="142"/>
      <c r="AY426" s="208"/>
      <c r="AZ426" s="208"/>
      <c r="BB426" s="142"/>
      <c r="BC426" s="142"/>
      <c r="BE426" s="142"/>
      <c r="BF426" s="142"/>
      <c r="BK426" s="50"/>
      <c r="BL426" s="50"/>
    </row>
    <row r="427" spans="39:64" s="23" customFormat="1" ht="18.75">
      <c r="AM427" s="142"/>
      <c r="AN427" s="142"/>
      <c r="AP427" s="142"/>
      <c r="AQ427" s="142"/>
      <c r="AS427" s="189"/>
      <c r="AT427" s="142"/>
      <c r="AV427" s="142"/>
      <c r="AW427" s="142"/>
      <c r="AX427" s="142"/>
      <c r="AY427" s="208"/>
      <c r="AZ427" s="208"/>
      <c r="BB427" s="142"/>
      <c r="BC427" s="142"/>
      <c r="BE427" s="142"/>
      <c r="BF427" s="142"/>
      <c r="BK427" s="50"/>
      <c r="BL427" s="50"/>
    </row>
    <row r="428" spans="39:64" s="23" customFormat="1" ht="18.75">
      <c r="AM428" s="142"/>
      <c r="AN428" s="142"/>
      <c r="AP428" s="142"/>
      <c r="AQ428" s="142"/>
      <c r="AS428" s="189"/>
      <c r="AT428" s="142"/>
      <c r="AV428" s="142"/>
      <c r="AW428" s="142"/>
      <c r="AX428" s="142"/>
      <c r="AY428" s="208"/>
      <c r="AZ428" s="208"/>
      <c r="BB428" s="142"/>
      <c r="BC428" s="142"/>
      <c r="BE428" s="142"/>
      <c r="BF428" s="142"/>
      <c r="BK428" s="50"/>
      <c r="BL428" s="50"/>
    </row>
    <row r="429" spans="39:64" s="23" customFormat="1" ht="18.75">
      <c r="AM429" s="142"/>
      <c r="AN429" s="142"/>
      <c r="AP429" s="142"/>
      <c r="AQ429" s="142"/>
      <c r="AS429" s="189"/>
      <c r="AT429" s="142"/>
      <c r="AV429" s="142"/>
      <c r="AW429" s="142"/>
      <c r="AX429" s="142"/>
      <c r="AY429" s="208"/>
      <c r="AZ429" s="208"/>
      <c r="BB429" s="142"/>
      <c r="BC429" s="142"/>
      <c r="BE429" s="142"/>
      <c r="BF429" s="142"/>
      <c r="BK429" s="50"/>
      <c r="BL429" s="50"/>
    </row>
    <row r="430" spans="39:64" s="23" customFormat="1" ht="18.75">
      <c r="AM430" s="142"/>
      <c r="AN430" s="142"/>
      <c r="AP430" s="142"/>
      <c r="AQ430" s="142"/>
      <c r="AS430" s="189"/>
      <c r="AT430" s="142"/>
      <c r="AV430" s="142"/>
      <c r="AW430" s="142"/>
      <c r="AX430" s="142"/>
      <c r="AY430" s="208"/>
      <c r="AZ430" s="208"/>
      <c r="BB430" s="142"/>
      <c r="BC430" s="142"/>
      <c r="BE430" s="142"/>
      <c r="BF430" s="142"/>
      <c r="BK430" s="50"/>
      <c r="BL430" s="50"/>
    </row>
    <row r="431" spans="39:64" s="23" customFormat="1" ht="18.75">
      <c r="AM431" s="142"/>
      <c r="AN431" s="142"/>
      <c r="AP431" s="142"/>
      <c r="AQ431" s="142"/>
      <c r="AS431" s="189"/>
      <c r="AT431" s="142"/>
      <c r="AV431" s="142"/>
      <c r="AW431" s="142"/>
      <c r="AX431" s="142"/>
      <c r="AY431" s="208"/>
      <c r="AZ431" s="208"/>
      <c r="BB431" s="142"/>
      <c r="BC431" s="142"/>
      <c r="BE431" s="142"/>
      <c r="BF431" s="142"/>
      <c r="BK431" s="50"/>
      <c r="BL431" s="50"/>
    </row>
    <row r="432" spans="39:64" s="23" customFormat="1" ht="18.75">
      <c r="AM432" s="142"/>
      <c r="AN432" s="142"/>
      <c r="AP432" s="142"/>
      <c r="AQ432" s="142"/>
      <c r="AS432" s="189"/>
      <c r="AT432" s="142"/>
      <c r="AV432" s="142"/>
      <c r="AW432" s="142"/>
      <c r="AX432" s="142"/>
      <c r="AY432" s="208"/>
      <c r="AZ432" s="208"/>
      <c r="BB432" s="142"/>
      <c r="BC432" s="142"/>
      <c r="BE432" s="142"/>
      <c r="BF432" s="142"/>
      <c r="BK432" s="50"/>
      <c r="BL432" s="50"/>
    </row>
    <row r="433" spans="39:64" s="23" customFormat="1" ht="18.75">
      <c r="AM433" s="142"/>
      <c r="AN433" s="142"/>
      <c r="AP433" s="142"/>
      <c r="AQ433" s="142"/>
      <c r="AS433" s="189"/>
      <c r="AT433" s="142"/>
      <c r="AV433" s="142"/>
      <c r="AW433" s="142"/>
      <c r="AX433" s="142"/>
      <c r="AY433" s="208"/>
      <c r="AZ433" s="208"/>
      <c r="BB433" s="142"/>
      <c r="BC433" s="142"/>
      <c r="BE433" s="142"/>
      <c r="BF433" s="142"/>
      <c r="BK433" s="50"/>
      <c r="BL433" s="50"/>
    </row>
    <row r="434" spans="39:64" s="23" customFormat="1" ht="18.75">
      <c r="AM434" s="142"/>
      <c r="AN434" s="142"/>
      <c r="AP434" s="142"/>
      <c r="AQ434" s="142"/>
      <c r="AS434" s="189"/>
      <c r="AT434" s="142"/>
      <c r="AV434" s="142"/>
      <c r="AW434" s="142"/>
      <c r="AX434" s="142"/>
      <c r="AY434" s="208"/>
      <c r="AZ434" s="208"/>
      <c r="BB434" s="142"/>
      <c r="BC434" s="142"/>
      <c r="BE434" s="142"/>
      <c r="BF434" s="142"/>
      <c r="BK434" s="50"/>
      <c r="BL434" s="50"/>
    </row>
    <row r="435" spans="39:64" s="23" customFormat="1" ht="18.75">
      <c r="AM435" s="142"/>
      <c r="AN435" s="142"/>
      <c r="AP435" s="142"/>
      <c r="AQ435" s="142"/>
      <c r="AS435" s="189"/>
      <c r="AT435" s="142"/>
      <c r="AV435" s="142"/>
      <c r="AW435" s="142"/>
      <c r="AX435" s="142"/>
      <c r="AY435" s="208"/>
      <c r="AZ435" s="208"/>
      <c r="BB435" s="142"/>
      <c r="BC435" s="142"/>
      <c r="BE435" s="142"/>
      <c r="BF435" s="142"/>
      <c r="BK435" s="50"/>
      <c r="BL435" s="50"/>
    </row>
    <row r="436" spans="39:64" s="23" customFormat="1" ht="18.75">
      <c r="AM436" s="142"/>
      <c r="AN436" s="142"/>
      <c r="AP436" s="142"/>
      <c r="AQ436" s="142"/>
      <c r="AS436" s="189"/>
      <c r="AT436" s="142"/>
      <c r="AV436" s="142"/>
      <c r="AW436" s="142"/>
      <c r="AX436" s="142"/>
      <c r="AY436" s="208"/>
      <c r="AZ436" s="208"/>
      <c r="BB436" s="142"/>
      <c r="BC436" s="142"/>
      <c r="BE436" s="142"/>
      <c r="BF436" s="142"/>
      <c r="BK436" s="50"/>
      <c r="BL436" s="50"/>
    </row>
    <row r="437" spans="39:64" s="23" customFormat="1" ht="18.75">
      <c r="AM437" s="142"/>
      <c r="AN437" s="142"/>
      <c r="AP437" s="142"/>
      <c r="AQ437" s="142"/>
      <c r="AS437" s="189"/>
      <c r="AT437" s="142"/>
      <c r="AV437" s="142"/>
      <c r="AW437" s="142"/>
      <c r="AX437" s="142"/>
      <c r="AY437" s="208"/>
      <c r="AZ437" s="208"/>
      <c r="BB437" s="142"/>
      <c r="BC437" s="142"/>
      <c r="BE437" s="142"/>
      <c r="BF437" s="142"/>
      <c r="BK437" s="50"/>
      <c r="BL437" s="50"/>
    </row>
    <row r="438" spans="39:64" s="23" customFormat="1" ht="18.75">
      <c r="AM438" s="142"/>
      <c r="AN438" s="142"/>
      <c r="AP438" s="142"/>
      <c r="AQ438" s="142"/>
      <c r="AS438" s="189"/>
      <c r="AT438" s="142"/>
      <c r="AV438" s="142"/>
      <c r="AW438" s="142"/>
      <c r="AX438" s="142"/>
      <c r="AY438" s="208"/>
      <c r="AZ438" s="208"/>
      <c r="BB438" s="142"/>
      <c r="BC438" s="142"/>
      <c r="BE438" s="142"/>
      <c r="BF438" s="142"/>
      <c r="BK438" s="50"/>
      <c r="BL438" s="50"/>
    </row>
    <row r="439" spans="39:64" s="23" customFormat="1" ht="18.75">
      <c r="AM439" s="142"/>
      <c r="AN439" s="142"/>
      <c r="AP439" s="142"/>
      <c r="AQ439" s="142"/>
      <c r="AS439" s="189"/>
      <c r="AT439" s="142"/>
      <c r="AV439" s="142"/>
      <c r="AW439" s="142"/>
      <c r="AX439" s="142"/>
      <c r="AY439" s="208"/>
      <c r="AZ439" s="208"/>
      <c r="BB439" s="142"/>
      <c r="BC439" s="142"/>
      <c r="BE439" s="142"/>
      <c r="BF439" s="142"/>
      <c r="BK439" s="50"/>
      <c r="BL439" s="50"/>
    </row>
    <row r="440" spans="39:64" s="23" customFormat="1" ht="18.75">
      <c r="AM440" s="142"/>
      <c r="AN440" s="142"/>
      <c r="AP440" s="142"/>
      <c r="AQ440" s="142"/>
      <c r="AS440" s="189"/>
      <c r="AT440" s="142"/>
      <c r="AV440" s="142"/>
      <c r="AW440" s="142"/>
      <c r="AX440" s="142"/>
      <c r="AY440" s="208"/>
      <c r="AZ440" s="208"/>
      <c r="BB440" s="142"/>
      <c r="BC440" s="142"/>
      <c r="BE440" s="142"/>
      <c r="BF440" s="142"/>
      <c r="BK440" s="50"/>
      <c r="BL440" s="50"/>
    </row>
    <row r="441" spans="39:64" s="23" customFormat="1" ht="18.75">
      <c r="AM441" s="142"/>
      <c r="AN441" s="142"/>
      <c r="AP441" s="142"/>
      <c r="AQ441" s="142"/>
      <c r="AS441" s="189"/>
      <c r="AT441" s="142"/>
      <c r="AV441" s="142"/>
      <c r="AW441" s="142"/>
      <c r="AX441" s="142"/>
      <c r="AY441" s="208"/>
      <c r="AZ441" s="208"/>
      <c r="BB441" s="142"/>
      <c r="BC441" s="142"/>
      <c r="BE441" s="142"/>
      <c r="BF441" s="142"/>
      <c r="BK441" s="50"/>
      <c r="BL441" s="50"/>
    </row>
    <row r="442" spans="39:64" s="23" customFormat="1" ht="18.75">
      <c r="AM442" s="142"/>
      <c r="AN442" s="142"/>
      <c r="AP442" s="142"/>
      <c r="AQ442" s="142"/>
      <c r="AS442" s="189"/>
      <c r="AT442" s="142"/>
      <c r="AV442" s="142"/>
      <c r="AW442" s="142"/>
      <c r="AX442" s="142"/>
      <c r="AY442" s="208"/>
      <c r="AZ442" s="208"/>
      <c r="BB442" s="142"/>
      <c r="BC442" s="142"/>
      <c r="BE442" s="142"/>
      <c r="BF442" s="142"/>
      <c r="BK442" s="50"/>
      <c r="BL442" s="50"/>
    </row>
    <row r="443" spans="39:64" s="23" customFormat="1" ht="18.75">
      <c r="AM443" s="142"/>
      <c r="AN443" s="142"/>
      <c r="AP443" s="142"/>
      <c r="AQ443" s="142"/>
      <c r="AS443" s="189"/>
      <c r="AT443" s="142"/>
      <c r="AV443" s="142"/>
      <c r="AW443" s="142"/>
      <c r="AX443" s="142"/>
      <c r="AY443" s="208"/>
      <c r="AZ443" s="208"/>
      <c r="BB443" s="142"/>
      <c r="BC443" s="142"/>
      <c r="BE443" s="142"/>
      <c r="BF443" s="142"/>
      <c r="BK443" s="50"/>
      <c r="BL443" s="50"/>
    </row>
    <row r="444" spans="39:64" s="23" customFormat="1" ht="18.75">
      <c r="AM444" s="142"/>
      <c r="AN444" s="142"/>
      <c r="AP444" s="142"/>
      <c r="AQ444" s="142"/>
      <c r="AS444" s="189"/>
      <c r="AT444" s="142"/>
      <c r="AV444" s="142"/>
      <c r="AW444" s="142"/>
      <c r="AX444" s="142"/>
      <c r="AY444" s="208"/>
      <c r="AZ444" s="208"/>
      <c r="BB444" s="142"/>
      <c r="BC444" s="142"/>
      <c r="BE444" s="142"/>
      <c r="BF444" s="142"/>
      <c r="BK444" s="50"/>
      <c r="BL444" s="50"/>
    </row>
    <row r="445" spans="39:64" s="23" customFormat="1" ht="18.75">
      <c r="AM445" s="142"/>
      <c r="AN445" s="142"/>
      <c r="AP445" s="142"/>
      <c r="AQ445" s="142"/>
      <c r="AS445" s="189"/>
      <c r="AT445" s="142"/>
      <c r="AV445" s="142"/>
      <c r="AW445" s="142"/>
      <c r="AX445" s="142"/>
      <c r="AY445" s="208"/>
      <c r="AZ445" s="208"/>
      <c r="BB445" s="142"/>
      <c r="BC445" s="142"/>
      <c r="BE445" s="142"/>
      <c r="BF445" s="142"/>
      <c r="BK445" s="50"/>
      <c r="BL445" s="50"/>
    </row>
    <row r="446" spans="39:64" s="23" customFormat="1" ht="18.75">
      <c r="AM446" s="142"/>
      <c r="AN446" s="142"/>
      <c r="AP446" s="142"/>
      <c r="AQ446" s="142"/>
      <c r="AS446" s="189"/>
      <c r="AT446" s="142"/>
      <c r="AV446" s="142"/>
      <c r="AW446" s="142"/>
      <c r="AX446" s="142"/>
      <c r="AY446" s="208"/>
      <c r="AZ446" s="208"/>
      <c r="BB446" s="142"/>
      <c r="BC446" s="142"/>
      <c r="BE446" s="142"/>
      <c r="BF446" s="142"/>
      <c r="BK446" s="50"/>
      <c r="BL446" s="50"/>
    </row>
    <row r="447" spans="39:64" s="23" customFormat="1" ht="18.75">
      <c r="AM447" s="142"/>
      <c r="AN447" s="142"/>
      <c r="AP447" s="142"/>
      <c r="AQ447" s="142"/>
      <c r="AS447" s="189"/>
      <c r="AT447" s="142"/>
      <c r="AV447" s="142"/>
      <c r="AW447" s="142"/>
      <c r="AX447" s="142"/>
      <c r="AY447" s="208"/>
      <c r="AZ447" s="208"/>
      <c r="BB447" s="142"/>
      <c r="BC447" s="142"/>
      <c r="BE447" s="142"/>
      <c r="BF447" s="142"/>
      <c r="BK447" s="50"/>
      <c r="BL447" s="50"/>
    </row>
    <row r="448" spans="39:64" s="23" customFormat="1" ht="18.75">
      <c r="AM448" s="142"/>
      <c r="AN448" s="142"/>
      <c r="AP448" s="142"/>
      <c r="AQ448" s="142"/>
      <c r="AS448" s="189"/>
      <c r="AT448" s="142"/>
      <c r="AV448" s="142"/>
      <c r="AW448" s="142"/>
      <c r="AX448" s="142"/>
      <c r="AY448" s="208"/>
      <c r="AZ448" s="208"/>
      <c r="BB448" s="142"/>
      <c r="BC448" s="142"/>
      <c r="BE448" s="142"/>
      <c r="BF448" s="142"/>
      <c r="BK448" s="50"/>
      <c r="BL448" s="50"/>
    </row>
    <row r="449" spans="39:64" s="23" customFormat="1" ht="18.75">
      <c r="AM449" s="142"/>
      <c r="AN449" s="142"/>
      <c r="AP449" s="142"/>
      <c r="AQ449" s="142"/>
      <c r="AS449" s="189"/>
      <c r="AT449" s="142"/>
      <c r="AV449" s="142"/>
      <c r="AW449" s="142"/>
      <c r="AX449" s="142"/>
      <c r="AY449" s="208"/>
      <c r="AZ449" s="208"/>
      <c r="BB449" s="142"/>
      <c r="BC449" s="142"/>
      <c r="BE449" s="142"/>
      <c r="BF449" s="142"/>
      <c r="BK449" s="50"/>
      <c r="BL449" s="50"/>
    </row>
    <row r="450" spans="39:64" s="23" customFormat="1" ht="18.75">
      <c r="AM450" s="142"/>
      <c r="AN450" s="142"/>
      <c r="AP450" s="142"/>
      <c r="AQ450" s="142"/>
      <c r="AS450" s="189"/>
      <c r="AT450" s="142"/>
      <c r="AV450" s="142"/>
      <c r="AW450" s="142"/>
      <c r="AX450" s="142"/>
      <c r="AY450" s="208"/>
      <c r="AZ450" s="208"/>
      <c r="BB450" s="142"/>
      <c r="BC450" s="142"/>
      <c r="BE450" s="142"/>
      <c r="BF450" s="142"/>
      <c r="BK450" s="50"/>
      <c r="BL450" s="50"/>
    </row>
    <row r="451" spans="39:64" s="23" customFormat="1" ht="18.75">
      <c r="AM451" s="142"/>
      <c r="AN451" s="142"/>
      <c r="AP451" s="142"/>
      <c r="AQ451" s="142"/>
      <c r="AS451" s="189"/>
      <c r="AT451" s="142"/>
      <c r="AV451" s="142"/>
      <c r="AW451" s="142"/>
      <c r="AX451" s="142"/>
      <c r="AY451" s="208"/>
      <c r="AZ451" s="208"/>
      <c r="BB451" s="142"/>
      <c r="BC451" s="142"/>
      <c r="BE451" s="142"/>
      <c r="BF451" s="142"/>
      <c r="BK451" s="50"/>
      <c r="BL451" s="50"/>
    </row>
    <row r="452" spans="39:64" s="23" customFormat="1" ht="18.75">
      <c r="AM452" s="142"/>
      <c r="AN452" s="142"/>
      <c r="AP452" s="142"/>
      <c r="AQ452" s="142"/>
      <c r="AS452" s="189"/>
      <c r="AT452" s="142"/>
      <c r="AV452" s="142"/>
      <c r="AW452" s="142"/>
      <c r="AX452" s="142"/>
      <c r="AY452" s="208"/>
      <c r="AZ452" s="208"/>
      <c r="BB452" s="142"/>
      <c r="BC452" s="142"/>
      <c r="BE452" s="142"/>
      <c r="BF452" s="142"/>
      <c r="BK452" s="50"/>
      <c r="BL452" s="50"/>
    </row>
    <row r="453" spans="39:64" s="23" customFormat="1" ht="18.75">
      <c r="AM453" s="142"/>
      <c r="AN453" s="142"/>
      <c r="AP453" s="142"/>
      <c r="AQ453" s="142"/>
      <c r="AS453" s="189"/>
      <c r="AT453" s="142"/>
      <c r="AV453" s="142"/>
      <c r="AW453" s="142"/>
      <c r="AX453" s="142"/>
      <c r="AY453" s="208"/>
      <c r="AZ453" s="208"/>
      <c r="BB453" s="142"/>
      <c r="BC453" s="142"/>
      <c r="BE453" s="142"/>
      <c r="BF453" s="142"/>
      <c r="BK453" s="50"/>
      <c r="BL453" s="50"/>
    </row>
    <row r="454" spans="39:64" s="23" customFormat="1" ht="18.75">
      <c r="AM454" s="142"/>
      <c r="AN454" s="142"/>
      <c r="AP454" s="142"/>
      <c r="AQ454" s="142"/>
      <c r="AS454" s="189"/>
      <c r="AT454" s="142"/>
      <c r="AV454" s="142"/>
      <c r="AW454" s="142"/>
      <c r="AX454" s="142"/>
      <c r="AY454" s="208"/>
      <c r="AZ454" s="208"/>
      <c r="BB454" s="142"/>
      <c r="BC454" s="142"/>
      <c r="BE454" s="142"/>
      <c r="BF454" s="142"/>
      <c r="BK454" s="50"/>
      <c r="BL454" s="50"/>
    </row>
    <row r="455" spans="39:64" s="23" customFormat="1" ht="18.75">
      <c r="AM455" s="142"/>
      <c r="AN455" s="142"/>
      <c r="AP455" s="142"/>
      <c r="AQ455" s="142"/>
      <c r="AS455" s="189"/>
      <c r="AT455" s="142"/>
      <c r="AV455" s="142"/>
      <c r="AW455" s="142"/>
      <c r="AX455" s="142"/>
      <c r="AY455" s="208"/>
      <c r="AZ455" s="208"/>
      <c r="BB455" s="142"/>
      <c r="BC455" s="142"/>
      <c r="BE455" s="142"/>
      <c r="BF455" s="142"/>
      <c r="BK455" s="50"/>
      <c r="BL455" s="50"/>
    </row>
    <row r="456" spans="39:64" s="23" customFormat="1" ht="18.75">
      <c r="AM456" s="142"/>
      <c r="AN456" s="142"/>
      <c r="AP456" s="142"/>
      <c r="AQ456" s="142"/>
      <c r="AS456" s="189"/>
      <c r="AT456" s="142"/>
      <c r="AV456" s="142"/>
      <c r="AW456" s="142"/>
      <c r="AX456" s="142"/>
      <c r="AY456" s="208"/>
      <c r="AZ456" s="208"/>
      <c r="BB456" s="142"/>
      <c r="BC456" s="142"/>
      <c r="BE456" s="142"/>
      <c r="BF456" s="142"/>
      <c r="BK456" s="50"/>
      <c r="BL456" s="50"/>
    </row>
    <row r="457" spans="39:64" s="23" customFormat="1" ht="18.75">
      <c r="AM457" s="142"/>
      <c r="AN457" s="142"/>
      <c r="AP457" s="142"/>
      <c r="AQ457" s="142"/>
      <c r="AS457" s="189"/>
      <c r="AT457" s="142"/>
      <c r="AV457" s="142"/>
      <c r="AW457" s="142"/>
      <c r="AX457" s="142"/>
      <c r="AY457" s="208"/>
      <c r="AZ457" s="208"/>
      <c r="BB457" s="142"/>
      <c r="BC457" s="142"/>
      <c r="BE457" s="142"/>
      <c r="BF457" s="142"/>
      <c r="BK457" s="50"/>
      <c r="BL457" s="50"/>
    </row>
    <row r="458" spans="39:64" s="23" customFormat="1" ht="18.75">
      <c r="AM458" s="142"/>
      <c r="AN458" s="142"/>
      <c r="AP458" s="142"/>
      <c r="AQ458" s="142"/>
      <c r="AS458" s="189"/>
      <c r="AT458" s="142"/>
      <c r="AV458" s="142"/>
      <c r="AW458" s="142"/>
      <c r="AX458" s="142"/>
      <c r="AY458" s="208"/>
      <c r="AZ458" s="208"/>
      <c r="BB458" s="142"/>
      <c r="BC458" s="142"/>
      <c r="BE458" s="142"/>
      <c r="BF458" s="142"/>
      <c r="BK458" s="50"/>
      <c r="BL458" s="50"/>
    </row>
    <row r="459" spans="39:64" s="23" customFormat="1" ht="18.75">
      <c r="AM459" s="142"/>
      <c r="AN459" s="142"/>
      <c r="AP459" s="142"/>
      <c r="AQ459" s="142"/>
      <c r="AS459" s="189"/>
      <c r="AT459" s="142"/>
      <c r="AV459" s="142"/>
      <c r="AW459" s="142"/>
      <c r="AX459" s="142"/>
      <c r="AY459" s="208"/>
      <c r="AZ459" s="208"/>
      <c r="BB459" s="142"/>
      <c r="BC459" s="142"/>
      <c r="BE459" s="142"/>
      <c r="BF459" s="142"/>
      <c r="BK459" s="50"/>
      <c r="BL459" s="50"/>
    </row>
    <row r="460" spans="39:64" s="23" customFormat="1" ht="18.75">
      <c r="AM460" s="142"/>
      <c r="AN460" s="142"/>
      <c r="AP460" s="142"/>
      <c r="AQ460" s="142"/>
      <c r="AS460" s="189"/>
      <c r="AT460" s="142"/>
      <c r="AV460" s="142"/>
      <c r="AW460" s="142"/>
      <c r="AX460" s="142"/>
      <c r="AY460" s="208"/>
      <c r="AZ460" s="208"/>
      <c r="BB460" s="142"/>
      <c r="BC460" s="142"/>
      <c r="BE460" s="142"/>
      <c r="BF460" s="142"/>
      <c r="BK460" s="50"/>
      <c r="BL460" s="50"/>
    </row>
    <row r="461" spans="39:64" s="23" customFormat="1" ht="18.75">
      <c r="AM461" s="142"/>
      <c r="AN461" s="142"/>
      <c r="AP461" s="142"/>
      <c r="AQ461" s="142"/>
      <c r="AS461" s="189"/>
      <c r="AT461" s="142"/>
      <c r="AV461" s="142"/>
      <c r="AW461" s="142"/>
      <c r="AX461" s="142"/>
      <c r="AY461" s="208"/>
      <c r="AZ461" s="208"/>
      <c r="BB461" s="142"/>
      <c r="BC461" s="142"/>
      <c r="BE461" s="142"/>
      <c r="BF461" s="142"/>
      <c r="BK461" s="50"/>
      <c r="BL461" s="50"/>
    </row>
    <row r="462" spans="39:64" s="23" customFormat="1" ht="18.75">
      <c r="AM462" s="142"/>
      <c r="AN462" s="142"/>
      <c r="AP462" s="142"/>
      <c r="AQ462" s="142"/>
      <c r="AS462" s="189"/>
      <c r="AT462" s="142"/>
      <c r="AV462" s="142"/>
      <c r="AW462" s="142"/>
      <c r="AX462" s="142"/>
      <c r="AY462" s="208"/>
      <c r="AZ462" s="208"/>
      <c r="BB462" s="142"/>
      <c r="BC462" s="142"/>
      <c r="BE462" s="142"/>
      <c r="BF462" s="142"/>
      <c r="BK462" s="50"/>
      <c r="BL462" s="50"/>
    </row>
    <row r="463" spans="39:64" s="23" customFormat="1" ht="18.75">
      <c r="AM463" s="142"/>
      <c r="AN463" s="142"/>
      <c r="AP463" s="142"/>
      <c r="AQ463" s="142"/>
      <c r="AS463" s="189"/>
      <c r="AT463" s="142"/>
      <c r="AV463" s="142"/>
      <c r="AW463" s="142"/>
      <c r="AX463" s="142"/>
      <c r="AY463" s="208"/>
      <c r="AZ463" s="208"/>
      <c r="BB463" s="142"/>
      <c r="BC463" s="142"/>
      <c r="BE463" s="142"/>
      <c r="BF463" s="142"/>
      <c r="BK463" s="50"/>
      <c r="BL463" s="50"/>
    </row>
    <row r="464" spans="39:64" s="23" customFormat="1" ht="18.75">
      <c r="AM464" s="142"/>
      <c r="AN464" s="142"/>
      <c r="AP464" s="142"/>
      <c r="AQ464" s="142"/>
      <c r="AS464" s="189"/>
      <c r="AT464" s="142"/>
      <c r="AV464" s="142"/>
      <c r="AW464" s="142"/>
      <c r="AX464" s="142"/>
      <c r="AY464" s="208"/>
      <c r="AZ464" s="208"/>
      <c r="BB464" s="142"/>
      <c r="BC464" s="142"/>
      <c r="BE464" s="142"/>
      <c r="BF464" s="142"/>
      <c r="BK464" s="50"/>
      <c r="BL464" s="50"/>
    </row>
    <row r="465" spans="39:64" s="23" customFormat="1" ht="18.75">
      <c r="AM465" s="142"/>
      <c r="AN465" s="142"/>
      <c r="AP465" s="142"/>
      <c r="AQ465" s="142"/>
      <c r="AS465" s="189"/>
      <c r="AT465" s="142"/>
      <c r="AV465" s="142"/>
      <c r="AW465" s="142"/>
      <c r="AX465" s="142"/>
      <c r="AY465" s="208"/>
      <c r="AZ465" s="208"/>
      <c r="BB465" s="142"/>
      <c r="BC465" s="142"/>
      <c r="BE465" s="142"/>
      <c r="BF465" s="142"/>
      <c r="BK465" s="50"/>
      <c r="BL465" s="50"/>
    </row>
    <row r="466" spans="39:64" s="23" customFormat="1" ht="18.75">
      <c r="AM466" s="142"/>
      <c r="AN466" s="142"/>
      <c r="AP466" s="142"/>
      <c r="AQ466" s="142"/>
      <c r="AS466" s="189"/>
      <c r="AT466" s="142"/>
      <c r="AV466" s="142"/>
      <c r="AW466" s="142"/>
      <c r="AX466" s="142"/>
      <c r="AY466" s="208"/>
      <c r="AZ466" s="208"/>
      <c r="BB466" s="142"/>
      <c r="BC466" s="142"/>
      <c r="BE466" s="142"/>
      <c r="BF466" s="142"/>
      <c r="BK466" s="50"/>
      <c r="BL466" s="50"/>
    </row>
    <row r="467" spans="39:64" s="23" customFormat="1" ht="18.75">
      <c r="AM467" s="142"/>
      <c r="AN467" s="142"/>
      <c r="AP467" s="142"/>
      <c r="AQ467" s="142"/>
      <c r="AS467" s="189"/>
      <c r="AT467" s="142"/>
      <c r="AV467" s="142"/>
      <c r="AW467" s="142"/>
      <c r="AX467" s="142"/>
      <c r="AY467" s="208"/>
      <c r="AZ467" s="208"/>
      <c r="BB467" s="142"/>
      <c r="BC467" s="142"/>
      <c r="BE467" s="142"/>
      <c r="BF467" s="142"/>
      <c r="BK467" s="50"/>
      <c r="BL467" s="50"/>
    </row>
    <row r="468" spans="39:64" s="23" customFormat="1" ht="18.75">
      <c r="AM468" s="142"/>
      <c r="AN468" s="142"/>
      <c r="AP468" s="142"/>
      <c r="AQ468" s="142"/>
      <c r="AS468" s="189"/>
      <c r="AT468" s="142"/>
      <c r="AV468" s="142"/>
      <c r="AW468" s="142"/>
      <c r="AX468" s="142"/>
      <c r="AY468" s="208"/>
      <c r="AZ468" s="208"/>
      <c r="BB468" s="142"/>
      <c r="BC468" s="142"/>
      <c r="BE468" s="142"/>
      <c r="BF468" s="142"/>
      <c r="BK468" s="50"/>
      <c r="BL468" s="50"/>
    </row>
    <row r="469" spans="39:64" s="23" customFormat="1" ht="18.75">
      <c r="AM469" s="142"/>
      <c r="AN469" s="142"/>
      <c r="AP469" s="142"/>
      <c r="AQ469" s="142"/>
      <c r="AS469" s="189"/>
      <c r="AT469" s="142"/>
      <c r="AV469" s="142"/>
      <c r="AW469" s="142"/>
      <c r="AX469" s="142"/>
      <c r="AY469" s="208"/>
      <c r="AZ469" s="208"/>
      <c r="BB469" s="142"/>
      <c r="BC469" s="142"/>
      <c r="BE469" s="142"/>
      <c r="BF469" s="142"/>
      <c r="BK469" s="50"/>
      <c r="BL469" s="50"/>
    </row>
    <row r="470" spans="39:64" s="23" customFormat="1" ht="18.75">
      <c r="AM470" s="142"/>
      <c r="AN470" s="142"/>
      <c r="AP470" s="142"/>
      <c r="AQ470" s="142"/>
      <c r="AS470" s="189"/>
      <c r="AT470" s="142"/>
      <c r="AV470" s="142"/>
      <c r="AW470" s="142"/>
      <c r="AX470" s="142"/>
      <c r="AY470" s="208"/>
      <c r="AZ470" s="208"/>
      <c r="BB470" s="142"/>
      <c r="BC470" s="142"/>
      <c r="BE470" s="142"/>
      <c r="BF470" s="142"/>
      <c r="BK470" s="50"/>
      <c r="BL470" s="50"/>
    </row>
    <row r="471" spans="39:64" s="23" customFormat="1" ht="18.75">
      <c r="AM471" s="142"/>
      <c r="AN471" s="142"/>
      <c r="AP471" s="142"/>
      <c r="AQ471" s="142"/>
      <c r="AS471" s="189"/>
      <c r="AT471" s="142"/>
      <c r="AV471" s="142"/>
      <c r="AW471" s="142"/>
      <c r="AX471" s="142"/>
      <c r="AY471" s="208"/>
      <c r="AZ471" s="208"/>
      <c r="BB471" s="142"/>
      <c r="BC471" s="142"/>
      <c r="BE471" s="142"/>
      <c r="BF471" s="142"/>
      <c r="BK471" s="50"/>
      <c r="BL471" s="50"/>
    </row>
    <row r="472" spans="39:64" s="23" customFormat="1" ht="18.75">
      <c r="AM472" s="142"/>
      <c r="AN472" s="142"/>
      <c r="AP472" s="142"/>
      <c r="AQ472" s="142"/>
      <c r="AS472" s="189"/>
      <c r="AT472" s="142"/>
      <c r="AV472" s="142"/>
      <c r="AW472" s="142"/>
      <c r="AX472" s="142"/>
      <c r="AY472" s="208"/>
      <c r="AZ472" s="208"/>
      <c r="BB472" s="142"/>
      <c r="BC472" s="142"/>
      <c r="BE472" s="142"/>
      <c r="BF472" s="142"/>
      <c r="BK472" s="50"/>
      <c r="BL472" s="50"/>
    </row>
    <row r="473" spans="39:64" s="23" customFormat="1" ht="18.75">
      <c r="AM473" s="142"/>
      <c r="AN473" s="142"/>
      <c r="AP473" s="142"/>
      <c r="AQ473" s="142"/>
      <c r="AS473" s="189"/>
      <c r="AT473" s="142"/>
      <c r="AV473" s="142"/>
      <c r="AW473" s="142"/>
      <c r="AX473" s="142"/>
      <c r="AY473" s="208"/>
      <c r="AZ473" s="208"/>
      <c r="BB473" s="142"/>
      <c r="BC473" s="142"/>
      <c r="BE473" s="142"/>
      <c r="BF473" s="142"/>
      <c r="BK473" s="50"/>
      <c r="BL473" s="50"/>
    </row>
    <row r="474" spans="39:64" s="23" customFormat="1" ht="18.75">
      <c r="AM474" s="142"/>
      <c r="AN474" s="142"/>
      <c r="AP474" s="142"/>
      <c r="AQ474" s="142"/>
      <c r="AS474" s="189"/>
      <c r="AT474" s="142"/>
      <c r="AV474" s="142"/>
      <c r="AW474" s="142"/>
      <c r="AX474" s="142"/>
      <c r="AY474" s="208"/>
      <c r="AZ474" s="208"/>
      <c r="BB474" s="142"/>
      <c r="BC474" s="142"/>
      <c r="BE474" s="142"/>
      <c r="BF474" s="142"/>
      <c r="BK474" s="50"/>
      <c r="BL474" s="50"/>
    </row>
    <row r="475" spans="39:64" s="23" customFormat="1" ht="18.75">
      <c r="AM475" s="142"/>
      <c r="AN475" s="142"/>
      <c r="AP475" s="142"/>
      <c r="AQ475" s="142"/>
      <c r="AS475" s="189"/>
      <c r="AT475" s="142"/>
      <c r="AV475" s="142"/>
      <c r="AW475" s="142"/>
      <c r="AX475" s="142"/>
      <c r="AY475" s="208"/>
      <c r="AZ475" s="208"/>
      <c r="BB475" s="142"/>
      <c r="BC475" s="142"/>
      <c r="BE475" s="142"/>
      <c r="BF475" s="142"/>
      <c r="BK475" s="50"/>
      <c r="BL475" s="50"/>
    </row>
    <row r="476" spans="39:64" s="23" customFormat="1" ht="18.75">
      <c r="AM476" s="142"/>
      <c r="AN476" s="142"/>
      <c r="AP476" s="142"/>
      <c r="AQ476" s="142"/>
      <c r="AS476" s="189"/>
      <c r="AT476" s="142"/>
      <c r="AV476" s="142"/>
      <c r="AW476" s="142"/>
      <c r="AX476" s="142"/>
      <c r="AY476" s="208"/>
      <c r="AZ476" s="208"/>
      <c r="BB476" s="142"/>
      <c r="BC476" s="142"/>
      <c r="BE476" s="142"/>
      <c r="BF476" s="142"/>
      <c r="BK476" s="50"/>
      <c r="BL476" s="50"/>
    </row>
    <row r="477" spans="39:64" s="23" customFormat="1" ht="18.75">
      <c r="AM477" s="142"/>
      <c r="AN477" s="142"/>
      <c r="AP477" s="142"/>
      <c r="AQ477" s="142"/>
      <c r="AS477" s="189"/>
      <c r="AT477" s="142"/>
      <c r="AV477" s="142"/>
      <c r="AW477" s="142"/>
      <c r="AX477" s="142"/>
      <c r="AY477" s="208"/>
      <c r="AZ477" s="208"/>
      <c r="BB477" s="142"/>
      <c r="BC477" s="142"/>
      <c r="BE477" s="142"/>
      <c r="BF477" s="142"/>
      <c r="BK477" s="50"/>
      <c r="BL477" s="50"/>
    </row>
    <row r="478" spans="39:64" s="23" customFormat="1" ht="18.75">
      <c r="AM478" s="142"/>
      <c r="AN478" s="142"/>
      <c r="AP478" s="142"/>
      <c r="AQ478" s="142"/>
      <c r="AS478" s="189"/>
      <c r="AT478" s="142"/>
      <c r="AV478" s="142"/>
      <c r="AW478" s="142"/>
      <c r="AX478" s="142"/>
      <c r="AY478" s="208"/>
      <c r="AZ478" s="208"/>
      <c r="BB478" s="142"/>
      <c r="BC478" s="142"/>
      <c r="BE478" s="142"/>
      <c r="BF478" s="142"/>
      <c r="BK478" s="50"/>
      <c r="BL478" s="50"/>
    </row>
    <row r="479" spans="39:64" s="23" customFormat="1" ht="18.75">
      <c r="AM479" s="142"/>
      <c r="AN479" s="142"/>
      <c r="AP479" s="142"/>
      <c r="AQ479" s="142"/>
      <c r="AS479" s="189"/>
      <c r="AT479" s="142"/>
      <c r="AV479" s="142"/>
      <c r="AW479" s="142"/>
      <c r="AX479" s="142"/>
      <c r="AY479" s="208"/>
      <c r="AZ479" s="208"/>
      <c r="BB479" s="142"/>
      <c r="BC479" s="142"/>
      <c r="BE479" s="142"/>
      <c r="BF479" s="142"/>
      <c r="BK479" s="50"/>
      <c r="BL479" s="50"/>
    </row>
    <row r="480" spans="39:64" s="23" customFormat="1" ht="18.75">
      <c r="AM480" s="142"/>
      <c r="AN480" s="142"/>
      <c r="AP480" s="142"/>
      <c r="AQ480" s="142"/>
      <c r="AS480" s="189"/>
      <c r="AT480" s="142"/>
      <c r="AV480" s="142"/>
      <c r="AW480" s="142"/>
      <c r="AX480" s="142"/>
      <c r="AY480" s="208"/>
      <c r="AZ480" s="208"/>
      <c r="BB480" s="142"/>
      <c r="BC480" s="142"/>
      <c r="BE480" s="142"/>
      <c r="BF480" s="142"/>
      <c r="BK480" s="50"/>
      <c r="BL480" s="50"/>
    </row>
    <row r="481" spans="39:64" s="23" customFormat="1" ht="18.75">
      <c r="AM481" s="142"/>
      <c r="AN481" s="142"/>
      <c r="AP481" s="142"/>
      <c r="AQ481" s="142"/>
      <c r="AS481" s="189"/>
      <c r="AT481" s="142"/>
      <c r="AV481" s="142"/>
      <c r="AW481" s="142"/>
      <c r="AX481" s="142"/>
      <c r="AY481" s="208"/>
      <c r="AZ481" s="208"/>
      <c r="BB481" s="142"/>
      <c r="BC481" s="142"/>
      <c r="BE481" s="142"/>
      <c r="BF481" s="142"/>
      <c r="BK481" s="50"/>
      <c r="BL481" s="50"/>
    </row>
    <row r="482" spans="39:64" s="23" customFormat="1" ht="18.75">
      <c r="AM482" s="142"/>
      <c r="AN482" s="142"/>
      <c r="AP482" s="142"/>
      <c r="AQ482" s="142"/>
      <c r="AS482" s="189"/>
      <c r="AT482" s="142"/>
      <c r="AV482" s="142"/>
      <c r="AW482" s="142"/>
      <c r="AX482" s="142"/>
      <c r="AY482" s="208"/>
      <c r="AZ482" s="208"/>
      <c r="BB482" s="142"/>
      <c r="BC482" s="142"/>
      <c r="BE482" s="142"/>
      <c r="BF482" s="142"/>
      <c r="BK482" s="50"/>
      <c r="BL482" s="50"/>
    </row>
    <row r="483" spans="39:64" s="23" customFormat="1" ht="18.75">
      <c r="AM483" s="142"/>
      <c r="AN483" s="142"/>
      <c r="AP483" s="142"/>
      <c r="AQ483" s="142"/>
      <c r="AS483" s="189"/>
      <c r="AT483" s="142"/>
      <c r="AV483" s="142"/>
      <c r="AW483" s="142"/>
      <c r="AX483" s="142"/>
      <c r="AY483" s="208"/>
      <c r="AZ483" s="208"/>
      <c r="BB483" s="142"/>
      <c r="BC483" s="142"/>
      <c r="BE483" s="142"/>
      <c r="BF483" s="142"/>
      <c r="BK483" s="50"/>
      <c r="BL483" s="50"/>
    </row>
    <row r="484" spans="39:64" s="23" customFormat="1" ht="18.75">
      <c r="AM484" s="142"/>
      <c r="AN484" s="142"/>
      <c r="AP484" s="142"/>
      <c r="AQ484" s="142"/>
      <c r="AS484" s="189"/>
      <c r="AT484" s="142"/>
      <c r="AV484" s="142"/>
      <c r="AW484" s="142"/>
      <c r="AX484" s="142"/>
      <c r="AY484" s="208"/>
      <c r="AZ484" s="208"/>
      <c r="BB484" s="142"/>
      <c r="BC484" s="142"/>
      <c r="BE484" s="142"/>
      <c r="BF484" s="142"/>
      <c r="BK484" s="50"/>
      <c r="BL484" s="50"/>
    </row>
    <row r="485" spans="39:64" s="23" customFormat="1" ht="18.75">
      <c r="AM485" s="142"/>
      <c r="AN485" s="142"/>
      <c r="AP485" s="142"/>
      <c r="AQ485" s="142"/>
      <c r="AS485" s="189"/>
      <c r="AT485" s="142"/>
      <c r="AV485" s="142"/>
      <c r="AW485" s="142"/>
      <c r="AX485" s="142"/>
      <c r="AY485" s="208"/>
      <c r="AZ485" s="208"/>
      <c r="BB485" s="142"/>
      <c r="BC485" s="142"/>
      <c r="BE485" s="142"/>
      <c r="BF485" s="142"/>
      <c r="BK485" s="50"/>
      <c r="BL485" s="50"/>
    </row>
    <row r="486" spans="39:64" s="23" customFormat="1" ht="18.75">
      <c r="AM486" s="142"/>
      <c r="AN486" s="142"/>
      <c r="AP486" s="142"/>
      <c r="AQ486" s="142"/>
      <c r="AS486" s="189"/>
      <c r="AT486" s="142"/>
      <c r="AV486" s="142"/>
      <c r="AW486" s="142"/>
      <c r="AX486" s="142"/>
      <c r="AY486" s="208"/>
      <c r="AZ486" s="208"/>
      <c r="BB486" s="142"/>
      <c r="BC486" s="142"/>
      <c r="BE486" s="142"/>
      <c r="BF486" s="142"/>
      <c r="BK486" s="50"/>
      <c r="BL486" s="50"/>
    </row>
    <row r="487" spans="39:64" s="23" customFormat="1" ht="18.75">
      <c r="AM487" s="142"/>
      <c r="AN487" s="142"/>
      <c r="AP487" s="142"/>
      <c r="AQ487" s="142"/>
      <c r="AS487" s="189"/>
      <c r="AT487" s="142"/>
      <c r="AV487" s="142"/>
      <c r="AW487" s="142"/>
      <c r="AX487" s="142"/>
      <c r="AY487" s="208"/>
      <c r="AZ487" s="208"/>
      <c r="BB487" s="142"/>
      <c r="BC487" s="142"/>
      <c r="BE487" s="142"/>
      <c r="BF487" s="142"/>
      <c r="BK487" s="50"/>
      <c r="BL487" s="50"/>
    </row>
    <row r="488" spans="39:64" s="23" customFormat="1" ht="18.75">
      <c r="AM488" s="142"/>
      <c r="AN488" s="142"/>
      <c r="AP488" s="142"/>
      <c r="AQ488" s="142"/>
      <c r="AS488" s="189"/>
      <c r="AT488" s="142"/>
      <c r="AV488" s="142"/>
      <c r="AW488" s="142"/>
      <c r="AX488" s="142"/>
      <c r="AY488" s="208"/>
      <c r="AZ488" s="208"/>
      <c r="BB488" s="142"/>
      <c r="BC488" s="142"/>
      <c r="BE488" s="142"/>
      <c r="BF488" s="142"/>
      <c r="BK488" s="50"/>
      <c r="BL488" s="50"/>
    </row>
    <row r="489" spans="39:64" s="23" customFormat="1" ht="18.75">
      <c r="AM489" s="142"/>
      <c r="AN489" s="142"/>
      <c r="AP489" s="142"/>
      <c r="AQ489" s="142"/>
      <c r="AS489" s="189"/>
      <c r="AT489" s="142"/>
      <c r="AV489" s="142"/>
      <c r="AW489" s="142"/>
      <c r="AX489" s="142"/>
      <c r="AY489" s="208"/>
      <c r="AZ489" s="208"/>
      <c r="BB489" s="142"/>
      <c r="BC489" s="142"/>
      <c r="BE489" s="142"/>
      <c r="BF489" s="142"/>
      <c r="BK489" s="50"/>
      <c r="BL489" s="50"/>
    </row>
    <row r="490" spans="39:64" s="23" customFormat="1" ht="18.75">
      <c r="AM490" s="142"/>
      <c r="AN490" s="142"/>
      <c r="AP490" s="142"/>
      <c r="AQ490" s="142"/>
      <c r="AS490" s="189"/>
      <c r="AT490" s="142"/>
      <c r="AV490" s="142"/>
      <c r="AW490" s="142"/>
      <c r="AX490" s="142"/>
      <c r="AY490" s="208"/>
      <c r="AZ490" s="208"/>
      <c r="BB490" s="142"/>
      <c r="BC490" s="142"/>
      <c r="BE490" s="142"/>
      <c r="BF490" s="142"/>
      <c r="BK490" s="50"/>
      <c r="BL490" s="50"/>
    </row>
    <row r="491" spans="39:64" s="23" customFormat="1" ht="18.75">
      <c r="AM491" s="142"/>
      <c r="AN491" s="142"/>
      <c r="AP491" s="142"/>
      <c r="AQ491" s="142"/>
      <c r="AS491" s="189"/>
      <c r="AT491" s="142"/>
      <c r="AV491" s="142"/>
      <c r="AW491" s="142"/>
      <c r="AX491" s="142"/>
      <c r="AY491" s="208"/>
      <c r="AZ491" s="208"/>
      <c r="BB491" s="142"/>
      <c r="BC491" s="142"/>
      <c r="BE491" s="142"/>
      <c r="BF491" s="142"/>
      <c r="BK491" s="50"/>
      <c r="BL491" s="50"/>
    </row>
    <row r="492" spans="39:64" s="23" customFormat="1" ht="18.75">
      <c r="AM492" s="142"/>
      <c r="AN492" s="142"/>
      <c r="AP492" s="142"/>
      <c r="AQ492" s="142"/>
      <c r="AS492" s="189"/>
      <c r="AT492" s="142"/>
      <c r="AV492" s="142"/>
      <c r="AW492" s="142"/>
      <c r="AX492" s="142"/>
      <c r="AY492" s="208"/>
      <c r="AZ492" s="208"/>
      <c r="BB492" s="142"/>
      <c r="BC492" s="142"/>
      <c r="BE492" s="142"/>
      <c r="BF492" s="142"/>
      <c r="BK492" s="50"/>
      <c r="BL492" s="50"/>
    </row>
    <row r="493" spans="39:64" s="23" customFormat="1" ht="18.75">
      <c r="AM493" s="142"/>
      <c r="AN493" s="142"/>
      <c r="AP493" s="142"/>
      <c r="AQ493" s="142"/>
      <c r="AS493" s="189"/>
      <c r="AT493" s="142"/>
      <c r="AV493" s="142"/>
      <c r="AW493" s="142"/>
      <c r="AX493" s="142"/>
      <c r="AY493" s="208"/>
      <c r="AZ493" s="208"/>
      <c r="BB493" s="142"/>
      <c r="BC493" s="142"/>
      <c r="BE493" s="142"/>
      <c r="BF493" s="142"/>
      <c r="BK493" s="50"/>
      <c r="BL493" s="50"/>
    </row>
    <row r="494" spans="39:64" s="23" customFormat="1" ht="18.75">
      <c r="AM494" s="142"/>
      <c r="AN494" s="142"/>
      <c r="AP494" s="142"/>
      <c r="AQ494" s="142"/>
      <c r="AS494" s="189"/>
      <c r="AT494" s="142"/>
      <c r="AV494" s="142"/>
      <c r="AW494" s="142"/>
      <c r="AX494" s="142"/>
      <c r="AY494" s="208"/>
      <c r="AZ494" s="208"/>
      <c r="BB494" s="142"/>
      <c r="BC494" s="142"/>
      <c r="BE494" s="142"/>
      <c r="BF494" s="142"/>
      <c r="BK494" s="50"/>
      <c r="BL494" s="50"/>
    </row>
    <row r="495" spans="39:64" s="23" customFormat="1" ht="18.75">
      <c r="AM495" s="142"/>
      <c r="AN495" s="142"/>
      <c r="AP495" s="142"/>
      <c r="AQ495" s="142"/>
      <c r="AS495" s="189"/>
      <c r="AT495" s="142"/>
      <c r="AV495" s="142"/>
      <c r="AW495" s="142"/>
      <c r="AX495" s="142"/>
      <c r="AY495" s="208"/>
      <c r="AZ495" s="208"/>
      <c r="BB495" s="142"/>
      <c r="BC495" s="142"/>
      <c r="BE495" s="142"/>
      <c r="BF495" s="142"/>
      <c r="BK495" s="50"/>
      <c r="BL495" s="50"/>
    </row>
    <row r="496" spans="39:64" s="23" customFormat="1" ht="18.75">
      <c r="AM496" s="142"/>
      <c r="AN496" s="142"/>
      <c r="AP496" s="142"/>
      <c r="AQ496" s="142"/>
      <c r="AS496" s="189"/>
      <c r="AT496" s="142"/>
      <c r="AV496" s="142"/>
      <c r="AW496" s="142"/>
      <c r="AX496" s="142"/>
      <c r="AY496" s="208"/>
      <c r="AZ496" s="208"/>
      <c r="BB496" s="142"/>
      <c r="BC496" s="142"/>
      <c r="BE496" s="142"/>
      <c r="BF496" s="142"/>
      <c r="BK496" s="50"/>
      <c r="BL496" s="50"/>
    </row>
    <row r="497" spans="39:64" s="23" customFormat="1" ht="18.75">
      <c r="AM497" s="142"/>
      <c r="AN497" s="142"/>
      <c r="AP497" s="142"/>
      <c r="AQ497" s="142"/>
      <c r="AS497" s="189"/>
      <c r="AT497" s="142"/>
      <c r="AV497" s="142"/>
      <c r="AW497" s="142"/>
      <c r="AX497" s="142"/>
      <c r="AY497" s="208"/>
      <c r="AZ497" s="208"/>
      <c r="BB497" s="142"/>
      <c r="BC497" s="142"/>
      <c r="BE497" s="142"/>
      <c r="BF497" s="142"/>
      <c r="BK497" s="50"/>
      <c r="BL497" s="50"/>
    </row>
    <row r="498" spans="39:64" s="23" customFormat="1" ht="18.75">
      <c r="AM498" s="142"/>
      <c r="AN498" s="142"/>
      <c r="AP498" s="142"/>
      <c r="AQ498" s="142"/>
      <c r="AS498" s="189"/>
      <c r="AT498" s="142"/>
      <c r="AV498" s="142"/>
      <c r="AW498" s="142"/>
      <c r="AX498" s="142"/>
      <c r="AY498" s="208"/>
      <c r="AZ498" s="208"/>
      <c r="BB498" s="142"/>
      <c r="BC498" s="142"/>
      <c r="BE498" s="142"/>
      <c r="BF498" s="142"/>
      <c r="BK498" s="50"/>
      <c r="BL498" s="50"/>
    </row>
    <row r="499" spans="39:64" s="23" customFormat="1" ht="18.75">
      <c r="AM499" s="142"/>
      <c r="AN499" s="142"/>
      <c r="AP499" s="142"/>
      <c r="AQ499" s="142"/>
      <c r="AS499" s="189"/>
      <c r="AT499" s="142"/>
      <c r="AV499" s="142"/>
      <c r="AW499" s="142"/>
      <c r="AX499" s="142"/>
      <c r="AY499" s="208"/>
      <c r="AZ499" s="208"/>
      <c r="BB499" s="142"/>
      <c r="BC499" s="142"/>
      <c r="BE499" s="142"/>
      <c r="BF499" s="142"/>
      <c r="BK499" s="50"/>
      <c r="BL499" s="50"/>
    </row>
    <row r="500" spans="39:64" s="23" customFormat="1" ht="18.75">
      <c r="AM500" s="142"/>
      <c r="AN500" s="142"/>
      <c r="AP500" s="142"/>
      <c r="AQ500" s="142"/>
      <c r="AS500" s="189"/>
      <c r="AT500" s="142"/>
      <c r="AV500" s="142"/>
      <c r="AW500" s="142"/>
      <c r="AX500" s="142"/>
      <c r="AY500" s="208"/>
      <c r="AZ500" s="208"/>
      <c r="BB500" s="142"/>
      <c r="BC500" s="142"/>
      <c r="BE500" s="142"/>
      <c r="BF500" s="142"/>
      <c r="BK500" s="50"/>
      <c r="BL500" s="50"/>
    </row>
    <row r="501" spans="39:64" s="23" customFormat="1" ht="18.75">
      <c r="AM501" s="142"/>
      <c r="AN501" s="142"/>
      <c r="AP501" s="142"/>
      <c r="AQ501" s="142"/>
      <c r="AS501" s="189"/>
      <c r="AT501" s="142"/>
      <c r="AV501" s="142"/>
      <c r="AW501" s="142"/>
      <c r="AX501" s="142"/>
      <c r="AY501" s="208"/>
      <c r="AZ501" s="208"/>
      <c r="BB501" s="142"/>
      <c r="BC501" s="142"/>
      <c r="BE501" s="142"/>
      <c r="BF501" s="142"/>
      <c r="BK501" s="50"/>
      <c r="BL501" s="50"/>
    </row>
    <row r="502" spans="39:64" s="23" customFormat="1" ht="18.75">
      <c r="AM502" s="142"/>
      <c r="AN502" s="142"/>
      <c r="AP502" s="142"/>
      <c r="AQ502" s="142"/>
      <c r="AS502" s="189"/>
      <c r="AT502" s="142"/>
      <c r="AV502" s="142"/>
      <c r="AW502" s="142"/>
      <c r="AX502" s="142"/>
      <c r="AY502" s="208"/>
      <c r="AZ502" s="208"/>
      <c r="BB502" s="142"/>
      <c r="BC502" s="142"/>
      <c r="BE502" s="142"/>
      <c r="BF502" s="142"/>
      <c r="BK502" s="50"/>
      <c r="BL502" s="50"/>
    </row>
    <row r="503" spans="39:64" s="23" customFormat="1" ht="18.75">
      <c r="AM503" s="142"/>
      <c r="AN503" s="142"/>
      <c r="AP503" s="142"/>
      <c r="AQ503" s="142"/>
      <c r="AS503" s="189"/>
      <c r="AT503" s="142"/>
      <c r="AV503" s="142"/>
      <c r="AW503" s="142"/>
      <c r="AX503" s="142"/>
      <c r="AY503" s="208"/>
      <c r="AZ503" s="208"/>
      <c r="BB503" s="142"/>
      <c r="BC503" s="142"/>
      <c r="BE503" s="142"/>
      <c r="BF503" s="142"/>
      <c r="BK503" s="50"/>
      <c r="BL503" s="50"/>
    </row>
    <row r="504" spans="39:64" s="23" customFormat="1" ht="18.75">
      <c r="AM504" s="142"/>
      <c r="AN504" s="142"/>
      <c r="AP504" s="142"/>
      <c r="AQ504" s="142"/>
      <c r="AS504" s="189"/>
      <c r="AT504" s="142"/>
      <c r="AV504" s="142"/>
      <c r="AW504" s="142"/>
      <c r="AX504" s="142"/>
      <c r="AY504" s="208"/>
      <c r="AZ504" s="208"/>
      <c r="BB504" s="142"/>
      <c r="BC504" s="142"/>
      <c r="BE504" s="142"/>
      <c r="BF504" s="142"/>
      <c r="BK504" s="50"/>
      <c r="BL504" s="50"/>
    </row>
    <row r="505" spans="39:64" s="23" customFormat="1" ht="18.75">
      <c r="AM505" s="142"/>
      <c r="AN505" s="142"/>
      <c r="AP505" s="142"/>
      <c r="AQ505" s="142"/>
      <c r="AS505" s="189"/>
      <c r="AT505" s="142"/>
      <c r="AV505" s="142"/>
      <c r="AW505" s="142"/>
      <c r="AX505" s="142"/>
      <c r="AY505" s="208"/>
      <c r="AZ505" s="208"/>
      <c r="BB505" s="142"/>
      <c r="BC505" s="142"/>
      <c r="BE505" s="142"/>
      <c r="BF505" s="142"/>
      <c r="BK505" s="50"/>
      <c r="BL505" s="50"/>
    </row>
    <row r="506" spans="39:64" s="23" customFormat="1" ht="18.75">
      <c r="AM506" s="142"/>
      <c r="AN506" s="142"/>
      <c r="AP506" s="142"/>
      <c r="AQ506" s="142"/>
      <c r="AS506" s="189"/>
      <c r="AT506" s="142"/>
      <c r="AV506" s="142"/>
      <c r="AW506" s="142"/>
      <c r="AX506" s="142"/>
      <c r="AY506" s="208"/>
      <c r="AZ506" s="208"/>
      <c r="BB506" s="142"/>
      <c r="BC506" s="142"/>
      <c r="BE506" s="142"/>
      <c r="BF506" s="142"/>
      <c r="BK506" s="50"/>
      <c r="BL506" s="50"/>
    </row>
    <row r="507" spans="39:64" s="23" customFormat="1" ht="18.75">
      <c r="AM507" s="142"/>
      <c r="AN507" s="142"/>
      <c r="AP507" s="142"/>
      <c r="AQ507" s="142"/>
      <c r="AS507" s="189"/>
      <c r="AT507" s="142"/>
      <c r="AV507" s="142"/>
      <c r="AW507" s="142"/>
      <c r="AX507" s="142"/>
      <c r="AY507" s="208"/>
      <c r="AZ507" s="208"/>
      <c r="BB507" s="142"/>
      <c r="BC507" s="142"/>
      <c r="BE507" s="142"/>
      <c r="BF507" s="142"/>
      <c r="BK507" s="50"/>
      <c r="BL507" s="50"/>
    </row>
    <row r="508" spans="39:64" s="23" customFormat="1" ht="18.75">
      <c r="AM508" s="142"/>
      <c r="AN508" s="142"/>
      <c r="AP508" s="142"/>
      <c r="AQ508" s="142"/>
      <c r="AS508" s="189"/>
      <c r="AT508" s="142"/>
      <c r="AV508" s="142"/>
      <c r="AW508" s="142"/>
      <c r="AX508" s="142"/>
      <c r="AY508" s="208"/>
      <c r="AZ508" s="208"/>
      <c r="BB508" s="142"/>
      <c r="BC508" s="142"/>
      <c r="BE508" s="142"/>
      <c r="BF508" s="142"/>
      <c r="BK508" s="50"/>
      <c r="BL508" s="50"/>
    </row>
    <row r="509" spans="39:64" s="23" customFormat="1" ht="18.75">
      <c r="AM509" s="142"/>
      <c r="AN509" s="142"/>
      <c r="AP509" s="142"/>
      <c r="AQ509" s="142"/>
      <c r="AS509" s="189"/>
      <c r="AT509" s="142"/>
      <c r="AV509" s="142"/>
      <c r="AW509" s="142"/>
      <c r="AX509" s="142"/>
      <c r="AY509" s="208"/>
      <c r="AZ509" s="208"/>
      <c r="BB509" s="142"/>
      <c r="BC509" s="142"/>
      <c r="BE509" s="142"/>
      <c r="BF509" s="142"/>
      <c r="BK509" s="50"/>
      <c r="BL509" s="50"/>
    </row>
    <row r="510" spans="39:64" s="23" customFormat="1" ht="18.75">
      <c r="AM510" s="142"/>
      <c r="AN510" s="142"/>
      <c r="AP510" s="142"/>
      <c r="AQ510" s="142"/>
      <c r="AS510" s="189"/>
      <c r="AT510" s="142"/>
      <c r="AV510" s="142"/>
      <c r="AW510" s="142"/>
      <c r="AX510" s="142"/>
      <c r="AY510" s="208"/>
      <c r="AZ510" s="208"/>
      <c r="BB510" s="142"/>
      <c r="BC510" s="142"/>
      <c r="BE510" s="142"/>
      <c r="BF510" s="142"/>
      <c r="BK510" s="50"/>
      <c r="BL510" s="50"/>
    </row>
    <row r="511" spans="39:64" s="23" customFormat="1" ht="18.75">
      <c r="AM511" s="142"/>
      <c r="AN511" s="142"/>
      <c r="AP511" s="142"/>
      <c r="AQ511" s="142"/>
      <c r="AS511" s="189"/>
      <c r="AT511" s="142"/>
      <c r="AV511" s="142"/>
      <c r="AW511" s="142"/>
      <c r="AX511" s="142"/>
      <c r="AY511" s="208"/>
      <c r="AZ511" s="208"/>
      <c r="BB511" s="142"/>
      <c r="BC511" s="142"/>
      <c r="BE511" s="142"/>
      <c r="BF511" s="142"/>
      <c r="BK511" s="50"/>
      <c r="BL511" s="50"/>
    </row>
    <row r="512" spans="39:64" s="23" customFormat="1" ht="18.75">
      <c r="AM512" s="142"/>
      <c r="AN512" s="142"/>
      <c r="AP512" s="142"/>
      <c r="AQ512" s="142"/>
      <c r="AS512" s="189"/>
      <c r="AT512" s="142"/>
      <c r="AV512" s="142"/>
      <c r="AW512" s="142"/>
      <c r="AX512" s="142"/>
      <c r="AY512" s="208"/>
      <c r="AZ512" s="208"/>
      <c r="BB512" s="142"/>
      <c r="BC512" s="142"/>
      <c r="BE512" s="142"/>
      <c r="BF512" s="142"/>
      <c r="BK512" s="50"/>
      <c r="BL512" s="50"/>
    </row>
    <row r="513" spans="39:64" s="23" customFormat="1" ht="18.75">
      <c r="AM513" s="142"/>
      <c r="AN513" s="142"/>
      <c r="AP513" s="142"/>
      <c r="AQ513" s="142"/>
      <c r="AS513" s="189"/>
      <c r="AT513" s="142"/>
      <c r="AV513" s="142"/>
      <c r="AW513" s="142"/>
      <c r="AX513" s="142"/>
      <c r="AY513" s="208"/>
      <c r="AZ513" s="208"/>
      <c r="BB513" s="142"/>
      <c r="BC513" s="142"/>
      <c r="BE513" s="142"/>
      <c r="BF513" s="142"/>
      <c r="BK513" s="50"/>
      <c r="BL513" s="50"/>
    </row>
    <row r="514" spans="39:64" s="23" customFormat="1" ht="18.75">
      <c r="AM514" s="142"/>
      <c r="AN514" s="142"/>
      <c r="AP514" s="142"/>
      <c r="AQ514" s="142"/>
      <c r="AS514" s="189"/>
      <c r="AT514" s="142"/>
      <c r="AV514" s="142"/>
      <c r="AW514" s="142"/>
      <c r="AX514" s="142"/>
      <c r="AY514" s="208"/>
      <c r="AZ514" s="208"/>
      <c r="BB514" s="142"/>
      <c r="BC514" s="142"/>
      <c r="BE514" s="142"/>
      <c r="BF514" s="142"/>
      <c r="BK514" s="50"/>
      <c r="BL514" s="50"/>
    </row>
    <row r="515" spans="39:64" s="23" customFormat="1" ht="18.75">
      <c r="AM515" s="142"/>
      <c r="AN515" s="142"/>
      <c r="AP515" s="142"/>
      <c r="AQ515" s="142"/>
      <c r="AS515" s="189"/>
      <c r="AT515" s="142"/>
      <c r="AV515" s="142"/>
      <c r="AW515" s="142"/>
      <c r="AX515" s="142"/>
      <c r="AY515" s="208"/>
      <c r="AZ515" s="208"/>
      <c r="BB515" s="142"/>
      <c r="BC515" s="142"/>
      <c r="BE515" s="142"/>
      <c r="BF515" s="142"/>
      <c r="BK515" s="50"/>
      <c r="BL515" s="50"/>
    </row>
    <row r="516" spans="39:64" s="23" customFormat="1" ht="18.75">
      <c r="AM516" s="142"/>
      <c r="AN516" s="142"/>
      <c r="AP516" s="142"/>
      <c r="AQ516" s="142"/>
      <c r="AS516" s="189"/>
      <c r="AT516" s="142"/>
      <c r="AV516" s="142"/>
      <c r="AW516" s="142"/>
      <c r="AX516" s="142"/>
      <c r="AY516" s="208"/>
      <c r="AZ516" s="208"/>
      <c r="BB516" s="142"/>
      <c r="BC516" s="142"/>
      <c r="BE516" s="142"/>
      <c r="BF516" s="142"/>
      <c r="BK516" s="50"/>
      <c r="BL516" s="50"/>
    </row>
    <row r="517" spans="39:64" s="23" customFormat="1" ht="18.75">
      <c r="AM517" s="142"/>
      <c r="AN517" s="142"/>
      <c r="AP517" s="142"/>
      <c r="AQ517" s="142"/>
      <c r="AS517" s="189"/>
      <c r="AT517" s="142"/>
      <c r="AV517" s="142"/>
      <c r="AW517" s="142"/>
      <c r="AX517" s="142"/>
      <c r="AY517" s="208"/>
      <c r="AZ517" s="208"/>
      <c r="BB517" s="142"/>
      <c r="BC517" s="142"/>
      <c r="BE517" s="142"/>
      <c r="BF517" s="142"/>
      <c r="BK517" s="50"/>
      <c r="BL517" s="50"/>
    </row>
    <row r="518" spans="39:64" s="23" customFormat="1" ht="18.75">
      <c r="AM518" s="142"/>
      <c r="AN518" s="142"/>
      <c r="AP518" s="142"/>
      <c r="AQ518" s="142"/>
      <c r="AS518" s="189"/>
      <c r="AT518" s="142"/>
      <c r="AV518" s="142"/>
      <c r="AW518" s="142"/>
      <c r="AX518" s="142"/>
      <c r="AY518" s="208"/>
      <c r="AZ518" s="208"/>
      <c r="BB518" s="142"/>
      <c r="BC518" s="142"/>
      <c r="BE518" s="142"/>
      <c r="BF518" s="142"/>
      <c r="BK518" s="50"/>
      <c r="BL518" s="50"/>
    </row>
    <row r="519" spans="39:64" s="23" customFormat="1" ht="18.75">
      <c r="AM519" s="142"/>
      <c r="AN519" s="142"/>
      <c r="AP519" s="142"/>
      <c r="AQ519" s="142"/>
      <c r="AS519" s="189"/>
      <c r="AT519" s="142"/>
      <c r="AV519" s="142"/>
      <c r="AW519" s="142"/>
      <c r="AX519" s="142"/>
      <c r="AY519" s="208"/>
      <c r="AZ519" s="208"/>
      <c r="BB519" s="142"/>
      <c r="BC519" s="142"/>
      <c r="BE519" s="142"/>
      <c r="BF519" s="142"/>
      <c r="BK519" s="50"/>
      <c r="BL519" s="50"/>
    </row>
    <row r="520" spans="39:64" s="23" customFormat="1" ht="18.75">
      <c r="AM520" s="142"/>
      <c r="AN520" s="142"/>
      <c r="AP520" s="142"/>
      <c r="AQ520" s="142"/>
      <c r="AS520" s="189"/>
      <c r="AT520" s="142"/>
      <c r="AV520" s="142"/>
      <c r="AW520" s="142"/>
      <c r="AX520" s="142"/>
      <c r="AY520" s="208"/>
      <c r="AZ520" s="208"/>
      <c r="BB520" s="142"/>
      <c r="BC520" s="142"/>
      <c r="BE520" s="142"/>
      <c r="BF520" s="142"/>
      <c r="BK520" s="50"/>
      <c r="BL520" s="50"/>
    </row>
    <row r="521" spans="39:64" s="23" customFormat="1" ht="18.75">
      <c r="AM521" s="142"/>
      <c r="AN521" s="142"/>
      <c r="AP521" s="142"/>
      <c r="AQ521" s="142"/>
      <c r="AS521" s="189"/>
      <c r="AT521" s="142"/>
      <c r="AV521" s="142"/>
      <c r="AW521" s="142"/>
      <c r="AX521" s="142"/>
      <c r="AY521" s="208"/>
      <c r="AZ521" s="208"/>
      <c r="BB521" s="142"/>
      <c r="BC521" s="142"/>
      <c r="BE521" s="142"/>
      <c r="BF521" s="142"/>
      <c r="BK521" s="50"/>
      <c r="BL521" s="50"/>
    </row>
    <row r="522" spans="39:64" s="23" customFormat="1" ht="18.75">
      <c r="AM522" s="142"/>
      <c r="AN522" s="142"/>
      <c r="AP522" s="142"/>
      <c r="AQ522" s="142"/>
      <c r="AS522" s="189"/>
      <c r="AT522" s="142"/>
      <c r="AV522" s="142"/>
      <c r="AW522" s="142"/>
      <c r="AX522" s="142"/>
      <c r="AY522" s="208"/>
      <c r="AZ522" s="208"/>
      <c r="BB522" s="142"/>
      <c r="BC522" s="142"/>
      <c r="BE522" s="142"/>
      <c r="BF522" s="142"/>
      <c r="BK522" s="50"/>
      <c r="BL522" s="50"/>
    </row>
    <row r="523" spans="39:64" s="23" customFormat="1" ht="18.75">
      <c r="AM523" s="142"/>
      <c r="AN523" s="142"/>
      <c r="AP523" s="142"/>
      <c r="AQ523" s="142"/>
      <c r="AS523" s="189"/>
      <c r="AT523" s="142"/>
      <c r="AV523" s="142"/>
      <c r="AW523" s="142"/>
      <c r="AX523" s="142"/>
      <c r="AY523" s="208"/>
      <c r="AZ523" s="208"/>
      <c r="BB523" s="142"/>
      <c r="BC523" s="142"/>
      <c r="BE523" s="142"/>
      <c r="BF523" s="142"/>
      <c r="BK523" s="50"/>
      <c r="BL523" s="50"/>
    </row>
    <row r="524" spans="39:64" s="23" customFormat="1" ht="18.75">
      <c r="AM524" s="142"/>
      <c r="AN524" s="142"/>
      <c r="AP524" s="142"/>
      <c r="AQ524" s="142"/>
      <c r="AS524" s="189"/>
      <c r="AT524" s="142"/>
      <c r="AV524" s="142"/>
      <c r="AW524" s="142"/>
      <c r="AX524" s="142"/>
      <c r="AY524" s="208"/>
      <c r="AZ524" s="208"/>
      <c r="BB524" s="142"/>
      <c r="BC524" s="142"/>
      <c r="BE524" s="142"/>
      <c r="BF524" s="142"/>
      <c r="BK524" s="50"/>
      <c r="BL524" s="50"/>
    </row>
    <row r="525" spans="39:64" s="23" customFormat="1" ht="18.75">
      <c r="AM525" s="142"/>
      <c r="AN525" s="142"/>
      <c r="AP525" s="142"/>
      <c r="AQ525" s="142"/>
      <c r="AS525" s="189"/>
      <c r="AT525" s="142"/>
      <c r="AV525" s="142"/>
      <c r="AW525" s="142"/>
      <c r="AX525" s="142"/>
      <c r="AY525" s="208"/>
      <c r="AZ525" s="208"/>
      <c r="BB525" s="142"/>
      <c r="BC525" s="142"/>
      <c r="BE525" s="142"/>
      <c r="BF525" s="142"/>
      <c r="BK525" s="50"/>
      <c r="BL525" s="50"/>
    </row>
    <row r="526" spans="39:64" s="23" customFormat="1" ht="18.75">
      <c r="AM526" s="142"/>
      <c r="AN526" s="142"/>
      <c r="AP526" s="142"/>
      <c r="AQ526" s="142"/>
      <c r="AS526" s="189"/>
      <c r="AT526" s="142"/>
      <c r="AV526" s="142"/>
      <c r="AW526" s="142"/>
      <c r="AX526" s="142"/>
      <c r="AY526" s="208"/>
      <c r="AZ526" s="208"/>
      <c r="BB526" s="142"/>
      <c r="BC526" s="142"/>
      <c r="BE526" s="142"/>
      <c r="BF526" s="142"/>
      <c r="BK526" s="50"/>
      <c r="BL526" s="50"/>
    </row>
    <row r="527" spans="39:64" s="23" customFormat="1" ht="18.75">
      <c r="AM527" s="142"/>
      <c r="AN527" s="142"/>
      <c r="AP527" s="142"/>
      <c r="AQ527" s="142"/>
      <c r="AS527" s="189"/>
      <c r="AT527" s="142"/>
      <c r="AV527" s="142"/>
      <c r="AW527" s="142"/>
      <c r="AX527" s="142"/>
      <c r="AY527" s="208"/>
      <c r="AZ527" s="208"/>
      <c r="BB527" s="142"/>
      <c r="BC527" s="142"/>
      <c r="BE527" s="142"/>
      <c r="BF527" s="142"/>
      <c r="BK527" s="50"/>
      <c r="BL527" s="50"/>
    </row>
    <row r="528" spans="39:64" s="23" customFormat="1" ht="18.75">
      <c r="AM528" s="142"/>
      <c r="AN528" s="142"/>
      <c r="AP528" s="142"/>
      <c r="AQ528" s="142"/>
      <c r="AS528" s="189"/>
      <c r="AT528" s="142"/>
      <c r="AV528" s="142"/>
      <c r="AW528" s="142"/>
      <c r="AX528" s="142"/>
      <c r="AY528" s="208"/>
      <c r="AZ528" s="208"/>
      <c r="BB528" s="142"/>
      <c r="BC528" s="142"/>
      <c r="BE528" s="142"/>
      <c r="BF528" s="142"/>
      <c r="BK528" s="50"/>
      <c r="BL528" s="50"/>
    </row>
    <row r="529" spans="39:64" s="23" customFormat="1" ht="18.75">
      <c r="AM529" s="142"/>
      <c r="AN529" s="142"/>
      <c r="AP529" s="142"/>
      <c r="AQ529" s="142"/>
      <c r="AS529" s="189"/>
      <c r="AT529" s="142"/>
      <c r="AV529" s="142"/>
      <c r="AW529" s="142"/>
      <c r="AX529" s="142"/>
      <c r="AY529" s="208"/>
      <c r="AZ529" s="208"/>
      <c r="BB529" s="142"/>
      <c r="BC529" s="142"/>
      <c r="BE529" s="142"/>
      <c r="BF529" s="142"/>
      <c r="BK529" s="50"/>
      <c r="BL529" s="50"/>
    </row>
    <row r="530" spans="39:64" s="23" customFormat="1" ht="18.75">
      <c r="AM530" s="142"/>
      <c r="AN530" s="142"/>
      <c r="AP530" s="142"/>
      <c r="AQ530" s="142"/>
      <c r="AS530" s="189"/>
      <c r="AT530" s="142"/>
      <c r="AV530" s="142"/>
      <c r="AW530" s="142"/>
      <c r="AX530" s="142"/>
      <c r="AY530" s="208"/>
      <c r="AZ530" s="208"/>
      <c r="BB530" s="142"/>
      <c r="BC530" s="142"/>
      <c r="BE530" s="142"/>
      <c r="BF530" s="142"/>
      <c r="BK530" s="50"/>
      <c r="BL530" s="50"/>
    </row>
    <row r="531" spans="39:64" s="23" customFormat="1" ht="18.75">
      <c r="AM531" s="142"/>
      <c r="AN531" s="142"/>
      <c r="AP531" s="142"/>
      <c r="AQ531" s="142"/>
      <c r="AS531" s="189"/>
      <c r="AT531" s="142"/>
      <c r="AV531" s="142"/>
      <c r="AW531" s="142"/>
      <c r="AX531" s="142"/>
      <c r="AY531" s="208"/>
      <c r="AZ531" s="208"/>
      <c r="BB531" s="142"/>
      <c r="BC531" s="142"/>
      <c r="BE531" s="142"/>
      <c r="BF531" s="142"/>
      <c r="BK531" s="50"/>
      <c r="BL531" s="50"/>
    </row>
    <row r="532" spans="39:64" s="23" customFormat="1" ht="18.75">
      <c r="AM532" s="142"/>
      <c r="AN532" s="142"/>
      <c r="AP532" s="142"/>
      <c r="AQ532" s="142"/>
      <c r="AS532" s="189"/>
      <c r="AT532" s="142"/>
      <c r="AV532" s="142"/>
      <c r="AW532" s="142"/>
      <c r="AX532" s="142"/>
      <c r="AY532" s="208"/>
      <c r="AZ532" s="208"/>
      <c r="BB532" s="142"/>
      <c r="BC532" s="142"/>
      <c r="BE532" s="142"/>
      <c r="BF532" s="142"/>
      <c r="BK532" s="50"/>
      <c r="BL532" s="50"/>
    </row>
    <row r="533" spans="39:64" s="23" customFormat="1" ht="18.75">
      <c r="AM533" s="142"/>
      <c r="AN533" s="142"/>
      <c r="AP533" s="142"/>
      <c r="AQ533" s="142"/>
      <c r="AS533" s="189"/>
      <c r="AT533" s="142"/>
      <c r="AV533" s="142"/>
      <c r="AW533" s="142"/>
      <c r="AX533" s="142"/>
      <c r="AY533" s="208"/>
      <c r="AZ533" s="208"/>
      <c r="BB533" s="142"/>
      <c r="BC533" s="142"/>
      <c r="BE533" s="142"/>
      <c r="BF533" s="142"/>
      <c r="BK533" s="50"/>
      <c r="BL533" s="50"/>
    </row>
    <row r="534" spans="39:64" s="23" customFormat="1" ht="18.75">
      <c r="AM534" s="142"/>
      <c r="AN534" s="142"/>
      <c r="AP534" s="142"/>
      <c r="AQ534" s="142"/>
      <c r="AS534" s="189"/>
      <c r="AT534" s="142"/>
      <c r="AV534" s="142"/>
      <c r="AW534" s="142"/>
      <c r="AX534" s="142"/>
      <c r="AY534" s="208"/>
      <c r="AZ534" s="208"/>
      <c r="BB534" s="142"/>
      <c r="BC534" s="142"/>
      <c r="BE534" s="142"/>
      <c r="BF534" s="142"/>
      <c r="BK534" s="50"/>
      <c r="BL534" s="50"/>
    </row>
    <row r="535" spans="39:64" s="23" customFormat="1" ht="18.75">
      <c r="AM535" s="142"/>
      <c r="AN535" s="142"/>
      <c r="AP535" s="142"/>
      <c r="AQ535" s="142"/>
      <c r="AS535" s="189"/>
      <c r="AT535" s="142"/>
      <c r="AV535" s="142"/>
      <c r="AW535" s="142"/>
      <c r="AX535" s="142"/>
      <c r="AY535" s="208"/>
      <c r="AZ535" s="208"/>
      <c r="BB535" s="142"/>
      <c r="BC535" s="142"/>
      <c r="BE535" s="142"/>
      <c r="BF535" s="142"/>
      <c r="BK535" s="50"/>
      <c r="BL535" s="50"/>
    </row>
    <row r="536" spans="39:64" s="23" customFormat="1" ht="18.75">
      <c r="AM536" s="142"/>
      <c r="AN536" s="142"/>
      <c r="AP536" s="142"/>
      <c r="AQ536" s="142"/>
      <c r="AS536" s="189"/>
      <c r="AT536" s="142"/>
      <c r="AV536" s="142"/>
      <c r="AW536" s="142"/>
      <c r="AX536" s="142"/>
      <c r="AY536" s="208"/>
      <c r="AZ536" s="208"/>
      <c r="BB536" s="142"/>
      <c r="BC536" s="142"/>
      <c r="BE536" s="142"/>
      <c r="BF536" s="142"/>
      <c r="BK536" s="50"/>
      <c r="BL536" s="50"/>
    </row>
    <row r="537" spans="39:64" s="23" customFormat="1" ht="18.75">
      <c r="AM537" s="142"/>
      <c r="AN537" s="142"/>
      <c r="AP537" s="142"/>
      <c r="AQ537" s="142"/>
      <c r="AS537" s="189"/>
      <c r="AT537" s="142"/>
      <c r="AV537" s="142"/>
      <c r="AW537" s="142"/>
      <c r="AX537" s="142"/>
      <c r="AY537" s="208"/>
      <c r="AZ537" s="208"/>
      <c r="BB537" s="142"/>
      <c r="BC537" s="142"/>
      <c r="BE537" s="142"/>
      <c r="BF537" s="142"/>
      <c r="BK537" s="50"/>
      <c r="BL537" s="50"/>
    </row>
    <row r="538" spans="39:64" s="23" customFormat="1" ht="18.75">
      <c r="AM538" s="142"/>
      <c r="AN538" s="142"/>
      <c r="AP538" s="142"/>
      <c r="AQ538" s="142"/>
      <c r="AS538" s="189"/>
      <c r="AT538" s="142"/>
      <c r="AV538" s="142"/>
      <c r="AW538" s="142"/>
      <c r="AX538" s="142"/>
      <c r="AY538" s="208"/>
      <c r="AZ538" s="208"/>
      <c r="BB538" s="142"/>
      <c r="BC538" s="142"/>
      <c r="BE538" s="142"/>
      <c r="BF538" s="142"/>
      <c r="BK538" s="50"/>
      <c r="BL538" s="50"/>
    </row>
    <row r="539" spans="39:64" s="23" customFormat="1" ht="18.75">
      <c r="AM539" s="142"/>
      <c r="AN539" s="142"/>
      <c r="AP539" s="142"/>
      <c r="AQ539" s="142"/>
      <c r="AS539" s="189"/>
      <c r="AT539" s="142"/>
      <c r="AV539" s="142"/>
      <c r="AW539" s="142"/>
      <c r="AX539" s="142"/>
      <c r="AY539" s="208"/>
      <c r="AZ539" s="208"/>
      <c r="BB539" s="142"/>
      <c r="BC539" s="142"/>
      <c r="BE539" s="142"/>
      <c r="BF539" s="142"/>
      <c r="BK539" s="50"/>
      <c r="BL539" s="50"/>
    </row>
    <row r="540" spans="39:64" s="23" customFormat="1" ht="18.75">
      <c r="AM540" s="142"/>
      <c r="AN540" s="142"/>
      <c r="AP540" s="142"/>
      <c r="AQ540" s="142"/>
      <c r="AS540" s="189"/>
      <c r="AT540" s="142"/>
      <c r="AV540" s="142"/>
      <c r="AW540" s="142"/>
      <c r="AX540" s="142"/>
      <c r="AY540" s="208"/>
      <c r="AZ540" s="208"/>
      <c r="BB540" s="142"/>
      <c r="BC540" s="142"/>
      <c r="BE540" s="142"/>
      <c r="BF540" s="142"/>
      <c r="BK540" s="50"/>
      <c r="BL540" s="50"/>
    </row>
    <row r="541" spans="39:64" s="23" customFormat="1" ht="18.75">
      <c r="AM541" s="142"/>
      <c r="AN541" s="142"/>
      <c r="AP541" s="142"/>
      <c r="AQ541" s="142"/>
      <c r="AS541" s="189"/>
      <c r="AT541" s="142"/>
      <c r="AV541" s="142"/>
      <c r="AW541" s="142"/>
      <c r="AX541" s="142"/>
      <c r="AY541" s="208"/>
      <c r="AZ541" s="208"/>
      <c r="BB541" s="142"/>
      <c r="BC541" s="142"/>
      <c r="BE541" s="142"/>
      <c r="BF541" s="142"/>
      <c r="BK541" s="50"/>
      <c r="BL541" s="50"/>
    </row>
    <row r="542" spans="39:64" s="23" customFormat="1" ht="18.75">
      <c r="AM542" s="142"/>
      <c r="AN542" s="142"/>
      <c r="AP542" s="142"/>
      <c r="AQ542" s="142"/>
      <c r="AS542" s="189"/>
      <c r="AT542" s="142"/>
      <c r="AV542" s="142"/>
      <c r="AW542" s="142"/>
      <c r="AX542" s="142"/>
      <c r="AY542" s="208"/>
      <c r="AZ542" s="208"/>
      <c r="BB542" s="142"/>
      <c r="BC542" s="142"/>
      <c r="BE542" s="142"/>
      <c r="BF542" s="142"/>
      <c r="BK542" s="50"/>
      <c r="BL542" s="50"/>
    </row>
    <row r="543" spans="39:64" s="23" customFormat="1" ht="18.75">
      <c r="AM543" s="142"/>
      <c r="AN543" s="142"/>
      <c r="AP543" s="142"/>
      <c r="AQ543" s="142"/>
      <c r="AS543" s="189"/>
      <c r="AT543" s="142"/>
      <c r="AV543" s="142"/>
      <c r="AW543" s="142"/>
      <c r="AX543" s="142"/>
      <c r="AY543" s="208"/>
      <c r="AZ543" s="208"/>
      <c r="BB543" s="142"/>
      <c r="BC543" s="142"/>
      <c r="BE543" s="142"/>
      <c r="BF543" s="142"/>
      <c r="BK543" s="50"/>
      <c r="BL543" s="50"/>
    </row>
    <row r="544" spans="39:64" s="23" customFormat="1" ht="18.75">
      <c r="AM544" s="142"/>
      <c r="AN544" s="142"/>
      <c r="AP544" s="142"/>
      <c r="AQ544" s="142"/>
      <c r="AS544" s="189"/>
      <c r="AT544" s="142"/>
      <c r="AV544" s="142"/>
      <c r="AW544" s="142"/>
      <c r="AX544" s="142"/>
      <c r="AY544" s="208"/>
      <c r="AZ544" s="208"/>
      <c r="BB544" s="142"/>
      <c r="BC544" s="142"/>
      <c r="BE544" s="142"/>
      <c r="BF544" s="142"/>
      <c r="BK544" s="50"/>
      <c r="BL544" s="50"/>
    </row>
    <row r="545" spans="39:64" s="23" customFormat="1" ht="18.75">
      <c r="AM545" s="142"/>
      <c r="AN545" s="142"/>
      <c r="AP545" s="142"/>
      <c r="AQ545" s="142"/>
      <c r="AS545" s="189"/>
      <c r="AT545" s="142"/>
      <c r="AV545" s="142"/>
      <c r="AW545" s="142"/>
      <c r="AX545" s="142"/>
      <c r="AY545" s="208"/>
      <c r="AZ545" s="208"/>
      <c r="BB545" s="142"/>
      <c r="BC545" s="142"/>
      <c r="BE545" s="142"/>
      <c r="BF545" s="142"/>
      <c r="BK545" s="50"/>
      <c r="BL545" s="50"/>
    </row>
    <row r="546" spans="39:64" s="23" customFormat="1" ht="18.75">
      <c r="AM546" s="142"/>
      <c r="AN546" s="142"/>
      <c r="AP546" s="142"/>
      <c r="AQ546" s="142"/>
      <c r="AS546" s="189"/>
      <c r="AT546" s="142"/>
      <c r="AV546" s="142"/>
      <c r="AW546" s="142"/>
      <c r="AX546" s="142"/>
      <c r="AY546" s="208"/>
      <c r="AZ546" s="208"/>
      <c r="BB546" s="142"/>
      <c r="BC546" s="142"/>
      <c r="BE546" s="142"/>
      <c r="BF546" s="142"/>
      <c r="BK546" s="50"/>
      <c r="BL546" s="50"/>
    </row>
    <row r="547" spans="39:64" s="23" customFormat="1" ht="18.75">
      <c r="AM547" s="142"/>
      <c r="AN547" s="142"/>
      <c r="AP547" s="142"/>
      <c r="AQ547" s="142"/>
      <c r="AS547" s="189"/>
      <c r="AT547" s="142"/>
      <c r="AV547" s="142"/>
      <c r="AW547" s="142"/>
      <c r="AX547" s="142"/>
      <c r="AY547" s="208"/>
      <c r="AZ547" s="208"/>
      <c r="BB547" s="142"/>
      <c r="BC547" s="142"/>
      <c r="BE547" s="142"/>
      <c r="BF547" s="142"/>
      <c r="BK547" s="50"/>
      <c r="BL547" s="50"/>
    </row>
    <row r="548" spans="39:64" s="23" customFormat="1" ht="18.75">
      <c r="AM548" s="142"/>
      <c r="AN548" s="142"/>
      <c r="AP548" s="142"/>
      <c r="AQ548" s="142"/>
      <c r="AS548" s="189"/>
      <c r="AT548" s="142"/>
      <c r="AV548" s="142"/>
      <c r="AW548" s="142"/>
      <c r="AX548" s="142"/>
      <c r="AY548" s="208"/>
      <c r="AZ548" s="208"/>
      <c r="BB548" s="142"/>
      <c r="BC548" s="142"/>
      <c r="BE548" s="142"/>
      <c r="BF548" s="142"/>
      <c r="BK548" s="50"/>
      <c r="BL548" s="50"/>
    </row>
    <row r="549" spans="39:64" s="23" customFormat="1" ht="18.75">
      <c r="AM549" s="142"/>
      <c r="AN549" s="142"/>
      <c r="AP549" s="142"/>
      <c r="AQ549" s="142"/>
      <c r="AS549" s="189"/>
      <c r="AT549" s="142"/>
      <c r="AV549" s="142"/>
      <c r="AW549" s="142"/>
      <c r="AX549" s="142"/>
      <c r="AY549" s="208"/>
      <c r="AZ549" s="208"/>
      <c r="BB549" s="142"/>
      <c r="BC549" s="142"/>
      <c r="BE549" s="142"/>
      <c r="BF549" s="142"/>
      <c r="BK549" s="50"/>
      <c r="BL549" s="50"/>
    </row>
    <row r="550" spans="39:64" s="23" customFormat="1" ht="18.75">
      <c r="AM550" s="142"/>
      <c r="AN550" s="142"/>
      <c r="AP550" s="142"/>
      <c r="AQ550" s="142"/>
      <c r="AS550" s="189"/>
      <c r="AT550" s="142"/>
      <c r="AV550" s="142"/>
      <c r="AW550" s="142"/>
      <c r="AX550" s="142"/>
      <c r="AY550" s="208"/>
      <c r="AZ550" s="208"/>
      <c r="BB550" s="142"/>
      <c r="BC550" s="142"/>
      <c r="BE550" s="142"/>
      <c r="BF550" s="142"/>
      <c r="BK550" s="50"/>
      <c r="BL550" s="50"/>
    </row>
    <row r="551" spans="39:64" s="23" customFormat="1" ht="18.75">
      <c r="AM551" s="142"/>
      <c r="AN551" s="142"/>
      <c r="AP551" s="142"/>
      <c r="AQ551" s="142"/>
      <c r="AS551" s="189"/>
      <c r="AT551" s="142"/>
      <c r="AV551" s="142"/>
      <c r="AW551" s="142"/>
      <c r="AX551" s="142"/>
      <c r="AY551" s="208"/>
      <c r="AZ551" s="208"/>
      <c r="BB551" s="142"/>
      <c r="BC551" s="142"/>
      <c r="BE551" s="142"/>
      <c r="BF551" s="142"/>
      <c r="BK551" s="50"/>
      <c r="BL551" s="50"/>
    </row>
    <row r="552" spans="39:64" s="23" customFormat="1" ht="18.75">
      <c r="AM552" s="142"/>
      <c r="AN552" s="142"/>
      <c r="AP552" s="142"/>
      <c r="AQ552" s="142"/>
      <c r="AS552" s="189"/>
      <c r="AT552" s="142"/>
      <c r="AV552" s="142"/>
      <c r="AW552" s="142"/>
      <c r="AX552" s="142"/>
      <c r="AY552" s="208"/>
      <c r="AZ552" s="208"/>
      <c r="BB552" s="142"/>
      <c r="BC552" s="142"/>
      <c r="BE552" s="142"/>
      <c r="BF552" s="142"/>
      <c r="BK552" s="50"/>
      <c r="BL552" s="50"/>
    </row>
    <row r="553" spans="39:64" s="23" customFormat="1" ht="18.75">
      <c r="AM553" s="142"/>
      <c r="AN553" s="142"/>
      <c r="AP553" s="142"/>
      <c r="AQ553" s="142"/>
      <c r="AS553" s="189"/>
      <c r="AT553" s="142"/>
      <c r="AV553" s="142"/>
      <c r="AW553" s="142"/>
      <c r="AX553" s="142"/>
      <c r="AY553" s="208"/>
      <c r="AZ553" s="208"/>
      <c r="BB553" s="142"/>
      <c r="BC553" s="142"/>
      <c r="BE553" s="142"/>
      <c r="BF553" s="142"/>
      <c r="BK553" s="50"/>
      <c r="BL553" s="50"/>
    </row>
    <row r="554" spans="39:64" s="23" customFormat="1" ht="18.75">
      <c r="AM554" s="142"/>
      <c r="AN554" s="142"/>
      <c r="AP554" s="142"/>
      <c r="AQ554" s="142"/>
      <c r="AS554" s="189"/>
      <c r="AT554" s="142"/>
      <c r="AV554" s="142"/>
      <c r="AW554" s="142"/>
      <c r="AX554" s="142"/>
      <c r="AY554" s="208"/>
      <c r="AZ554" s="208"/>
      <c r="BB554" s="142"/>
      <c r="BC554" s="142"/>
      <c r="BE554" s="142"/>
      <c r="BF554" s="142"/>
      <c r="BK554" s="50"/>
      <c r="BL554" s="50"/>
    </row>
    <row r="555" spans="39:64" s="23" customFormat="1" ht="18.75">
      <c r="AM555" s="142"/>
      <c r="AN555" s="142"/>
      <c r="AP555" s="142"/>
      <c r="AQ555" s="142"/>
      <c r="AS555" s="189"/>
      <c r="AT555" s="142"/>
      <c r="AV555" s="142"/>
      <c r="AW555" s="142"/>
      <c r="AX555" s="142"/>
      <c r="AY555" s="208"/>
      <c r="AZ555" s="208"/>
      <c r="BB555" s="142"/>
      <c r="BC555" s="142"/>
      <c r="BE555" s="142"/>
      <c r="BF555" s="142"/>
      <c r="BK555" s="50"/>
      <c r="BL555" s="50"/>
    </row>
    <row r="556" spans="39:64" s="23" customFormat="1" ht="18.75">
      <c r="AM556" s="142"/>
      <c r="AN556" s="142"/>
      <c r="AP556" s="142"/>
      <c r="AQ556" s="142"/>
      <c r="AS556" s="189"/>
      <c r="AT556" s="142"/>
      <c r="AV556" s="142"/>
      <c r="AW556" s="142"/>
      <c r="AX556" s="142"/>
      <c r="AY556" s="208"/>
      <c r="AZ556" s="208"/>
      <c r="BB556" s="142"/>
      <c r="BC556" s="142"/>
      <c r="BE556" s="142"/>
      <c r="BF556" s="142"/>
      <c r="BK556" s="50"/>
      <c r="BL556" s="50"/>
    </row>
    <row r="557" spans="39:64" s="23" customFormat="1" ht="18.75">
      <c r="AM557" s="142"/>
      <c r="AN557" s="142"/>
      <c r="AP557" s="142"/>
      <c r="AQ557" s="142"/>
      <c r="AS557" s="189"/>
      <c r="AT557" s="142"/>
      <c r="AV557" s="142"/>
      <c r="AW557" s="142"/>
      <c r="AX557" s="142"/>
      <c r="AY557" s="208"/>
      <c r="AZ557" s="208"/>
      <c r="BB557" s="142"/>
      <c r="BC557" s="142"/>
      <c r="BE557" s="142"/>
      <c r="BF557" s="142"/>
      <c r="BK557" s="50"/>
      <c r="BL557" s="50"/>
    </row>
    <row r="558" spans="39:64" s="23" customFormat="1" ht="18.75">
      <c r="AM558" s="142"/>
      <c r="AN558" s="142"/>
      <c r="AP558" s="142"/>
      <c r="AQ558" s="142"/>
      <c r="AS558" s="189"/>
      <c r="AT558" s="142"/>
      <c r="AV558" s="142"/>
      <c r="AW558" s="142"/>
      <c r="AX558" s="142"/>
      <c r="AY558" s="208"/>
      <c r="AZ558" s="208"/>
      <c r="BB558" s="142"/>
      <c r="BC558" s="142"/>
      <c r="BE558" s="142"/>
      <c r="BF558" s="142"/>
      <c r="BK558" s="50"/>
      <c r="BL558" s="50"/>
    </row>
    <row r="559" spans="39:64" s="23" customFormat="1" ht="18.75">
      <c r="AM559" s="142"/>
      <c r="AN559" s="142"/>
      <c r="AP559" s="142"/>
      <c r="AQ559" s="142"/>
      <c r="AS559" s="189"/>
      <c r="AT559" s="142"/>
      <c r="AV559" s="142"/>
      <c r="AW559" s="142"/>
      <c r="AX559" s="142"/>
      <c r="AY559" s="208"/>
      <c r="AZ559" s="208"/>
      <c r="BB559" s="142"/>
      <c r="BC559" s="142"/>
      <c r="BE559" s="142"/>
      <c r="BF559" s="142"/>
      <c r="BK559" s="50"/>
      <c r="BL559" s="50"/>
    </row>
    <row r="560" spans="39:64" s="23" customFormat="1" ht="18.75">
      <c r="AM560" s="142"/>
      <c r="AN560" s="142"/>
      <c r="AP560" s="142"/>
      <c r="AQ560" s="142"/>
      <c r="AS560" s="189"/>
      <c r="AT560" s="142"/>
      <c r="AV560" s="142"/>
      <c r="AW560" s="142"/>
      <c r="AX560" s="142"/>
      <c r="AY560" s="208"/>
      <c r="AZ560" s="208"/>
      <c r="BB560" s="142"/>
      <c r="BC560" s="142"/>
      <c r="BE560" s="142"/>
      <c r="BF560" s="142"/>
      <c r="BK560" s="50"/>
      <c r="BL560" s="50"/>
    </row>
    <row r="561" spans="39:64" s="23" customFormat="1" ht="18.75">
      <c r="AM561" s="142"/>
      <c r="AN561" s="142"/>
      <c r="AP561" s="142"/>
      <c r="AQ561" s="142"/>
      <c r="AS561" s="189"/>
      <c r="AT561" s="142"/>
      <c r="AV561" s="142"/>
      <c r="AW561" s="142"/>
      <c r="AX561" s="142"/>
      <c r="AY561" s="208"/>
      <c r="AZ561" s="208"/>
      <c r="BB561" s="142"/>
      <c r="BC561" s="142"/>
      <c r="BE561" s="142"/>
      <c r="BF561" s="142"/>
      <c r="BK561" s="50"/>
      <c r="BL561" s="50"/>
    </row>
    <row r="562" spans="39:64" s="23" customFormat="1" ht="18.75">
      <c r="AM562" s="142"/>
      <c r="AN562" s="142"/>
      <c r="AP562" s="142"/>
      <c r="AQ562" s="142"/>
      <c r="AS562" s="189"/>
      <c r="AT562" s="142"/>
      <c r="AV562" s="142"/>
      <c r="AW562" s="142"/>
      <c r="AX562" s="142"/>
      <c r="AY562" s="208"/>
      <c r="AZ562" s="208"/>
      <c r="BB562" s="142"/>
      <c r="BC562" s="142"/>
      <c r="BE562" s="142"/>
      <c r="BF562" s="142"/>
      <c r="BK562" s="50"/>
      <c r="BL562" s="50"/>
    </row>
    <row r="563" spans="39:64" s="23" customFormat="1" ht="18.75">
      <c r="AM563" s="142"/>
      <c r="AN563" s="142"/>
      <c r="AP563" s="142"/>
      <c r="AQ563" s="142"/>
      <c r="AS563" s="189"/>
      <c r="AT563" s="142"/>
      <c r="AV563" s="142"/>
      <c r="AW563" s="142"/>
      <c r="AX563" s="142"/>
      <c r="AY563" s="208"/>
      <c r="AZ563" s="208"/>
      <c r="BB563" s="142"/>
      <c r="BC563" s="142"/>
      <c r="BE563" s="142"/>
      <c r="BF563" s="142"/>
      <c r="BK563" s="50"/>
      <c r="BL563" s="50"/>
    </row>
    <row r="564" spans="39:64" s="23" customFormat="1" ht="18.75">
      <c r="AM564" s="142"/>
      <c r="AN564" s="142"/>
      <c r="AP564" s="142"/>
      <c r="AQ564" s="142"/>
      <c r="AS564" s="189"/>
      <c r="AT564" s="142"/>
      <c r="AV564" s="142"/>
      <c r="AW564" s="142"/>
      <c r="AX564" s="142"/>
      <c r="AY564" s="208"/>
      <c r="AZ564" s="208"/>
      <c r="BB564" s="142"/>
      <c r="BC564" s="142"/>
      <c r="BE564" s="142"/>
      <c r="BF564" s="142"/>
      <c r="BK564" s="50"/>
      <c r="BL564" s="50"/>
    </row>
    <row r="565" spans="39:64" s="23" customFormat="1" ht="18.75">
      <c r="AM565" s="142"/>
      <c r="AN565" s="142"/>
      <c r="AP565" s="142"/>
      <c r="AQ565" s="142"/>
      <c r="AS565" s="189"/>
      <c r="AT565" s="142"/>
      <c r="AV565" s="142"/>
      <c r="AW565" s="142"/>
      <c r="AX565" s="142"/>
      <c r="AY565" s="208"/>
      <c r="AZ565" s="208"/>
      <c r="BB565" s="142"/>
      <c r="BC565" s="142"/>
      <c r="BE565" s="142"/>
      <c r="BF565" s="142"/>
      <c r="BK565" s="50"/>
      <c r="BL565" s="50"/>
    </row>
    <row r="566" spans="39:64" s="23" customFormat="1" ht="18.75">
      <c r="AM566" s="142"/>
      <c r="AN566" s="142"/>
      <c r="AP566" s="142"/>
      <c r="AQ566" s="142"/>
      <c r="AS566" s="189"/>
      <c r="AT566" s="142"/>
      <c r="AV566" s="142"/>
      <c r="AW566" s="142"/>
      <c r="AX566" s="142"/>
      <c r="AY566" s="208"/>
      <c r="AZ566" s="208"/>
      <c r="BB566" s="142"/>
      <c r="BC566" s="142"/>
      <c r="BE566" s="142"/>
      <c r="BF566" s="142"/>
      <c r="BK566" s="50"/>
      <c r="BL566" s="50"/>
    </row>
    <row r="567" spans="39:64" s="23" customFormat="1" ht="18.75">
      <c r="AM567" s="142"/>
      <c r="AN567" s="142"/>
      <c r="AP567" s="142"/>
      <c r="AQ567" s="142"/>
      <c r="AS567" s="189"/>
      <c r="AT567" s="142"/>
      <c r="AV567" s="142"/>
      <c r="AW567" s="142"/>
      <c r="AX567" s="142"/>
      <c r="AY567" s="208"/>
      <c r="AZ567" s="208"/>
      <c r="BB567" s="142"/>
      <c r="BC567" s="142"/>
      <c r="BE567" s="142"/>
      <c r="BF567" s="142"/>
      <c r="BK567" s="50"/>
      <c r="BL567" s="50"/>
    </row>
    <row r="568" spans="39:64" s="23" customFormat="1" ht="18.75">
      <c r="AM568" s="142"/>
      <c r="AN568" s="142"/>
      <c r="AP568" s="142"/>
      <c r="AQ568" s="142"/>
      <c r="AS568" s="189"/>
      <c r="AT568" s="142"/>
      <c r="AV568" s="142"/>
      <c r="AW568" s="142"/>
      <c r="AX568" s="142"/>
      <c r="AY568" s="208"/>
      <c r="AZ568" s="208"/>
      <c r="BB568" s="142"/>
      <c r="BC568" s="142"/>
      <c r="BE568" s="142"/>
      <c r="BF568" s="142"/>
      <c r="BK568" s="50"/>
      <c r="BL568" s="50"/>
    </row>
    <row r="569" spans="39:64" s="23" customFormat="1" ht="18.75">
      <c r="AM569" s="142"/>
      <c r="AN569" s="142"/>
      <c r="AP569" s="142"/>
      <c r="AQ569" s="142"/>
      <c r="AS569" s="189"/>
      <c r="AT569" s="142"/>
      <c r="AV569" s="142"/>
      <c r="AW569" s="142"/>
      <c r="AX569" s="142"/>
      <c r="AY569" s="208"/>
      <c r="AZ569" s="208"/>
      <c r="BB569" s="142"/>
      <c r="BC569" s="142"/>
      <c r="BE569" s="142"/>
      <c r="BF569" s="142"/>
      <c r="BK569" s="50"/>
      <c r="BL569" s="50"/>
    </row>
    <row r="570" spans="39:64" s="23" customFormat="1" ht="18.75">
      <c r="AM570" s="142"/>
      <c r="AN570" s="142"/>
      <c r="AP570" s="142"/>
      <c r="AQ570" s="142"/>
      <c r="AS570" s="189"/>
      <c r="AT570" s="142"/>
      <c r="AV570" s="142"/>
      <c r="AW570" s="142"/>
      <c r="AX570" s="142"/>
      <c r="AY570" s="208"/>
      <c r="AZ570" s="208"/>
      <c r="BB570" s="142"/>
      <c r="BC570" s="142"/>
      <c r="BE570" s="142"/>
      <c r="BF570" s="142"/>
      <c r="BK570" s="50"/>
      <c r="BL570" s="50"/>
    </row>
    <row r="571" spans="39:64" s="23" customFormat="1" ht="18.75">
      <c r="AM571" s="142"/>
      <c r="AN571" s="142"/>
      <c r="AP571" s="142"/>
      <c r="AQ571" s="142"/>
      <c r="AS571" s="189"/>
      <c r="AT571" s="142"/>
      <c r="AV571" s="142"/>
      <c r="AW571" s="142"/>
      <c r="AX571" s="142"/>
      <c r="AY571" s="208"/>
      <c r="AZ571" s="208"/>
      <c r="BB571" s="142"/>
      <c r="BC571" s="142"/>
      <c r="BE571" s="142"/>
      <c r="BF571" s="142"/>
      <c r="BK571" s="50"/>
      <c r="BL571" s="50"/>
    </row>
    <row r="572" spans="39:64" s="23" customFormat="1" ht="18.75">
      <c r="AM572" s="142"/>
      <c r="AN572" s="142"/>
      <c r="AP572" s="142"/>
      <c r="AQ572" s="142"/>
      <c r="AS572" s="189"/>
      <c r="AT572" s="142"/>
      <c r="AV572" s="142"/>
      <c r="AW572" s="142"/>
      <c r="AX572" s="142"/>
      <c r="AY572" s="208"/>
      <c r="AZ572" s="208"/>
      <c r="BB572" s="142"/>
      <c r="BC572" s="142"/>
      <c r="BE572" s="142"/>
      <c r="BF572" s="142"/>
      <c r="BK572" s="50"/>
      <c r="BL572" s="50"/>
    </row>
    <row r="573" spans="39:64" s="23" customFormat="1" ht="18.75">
      <c r="AM573" s="142"/>
      <c r="AN573" s="142"/>
      <c r="AP573" s="142"/>
      <c r="AQ573" s="142"/>
      <c r="AS573" s="189"/>
      <c r="AT573" s="142"/>
      <c r="AV573" s="142"/>
      <c r="AW573" s="142"/>
      <c r="AX573" s="142"/>
      <c r="AY573" s="208"/>
      <c r="AZ573" s="208"/>
      <c r="BB573" s="142"/>
      <c r="BC573" s="142"/>
      <c r="BE573" s="142"/>
      <c r="BF573" s="142"/>
      <c r="BK573" s="50"/>
      <c r="BL573" s="50"/>
    </row>
    <row r="574" spans="39:64" s="23" customFormat="1" ht="18.75">
      <c r="AM574" s="142"/>
      <c r="AN574" s="142"/>
      <c r="AP574" s="142"/>
      <c r="AQ574" s="142"/>
      <c r="AS574" s="189"/>
      <c r="AT574" s="142"/>
      <c r="AV574" s="142"/>
      <c r="AW574" s="142"/>
      <c r="AX574" s="142"/>
      <c r="AY574" s="208"/>
      <c r="AZ574" s="208"/>
      <c r="BB574" s="142"/>
      <c r="BC574" s="142"/>
      <c r="BE574" s="142"/>
      <c r="BF574" s="142"/>
      <c r="BK574" s="50"/>
      <c r="BL574" s="50"/>
    </row>
    <row r="575" spans="39:64" s="23" customFormat="1" ht="18.75">
      <c r="AM575" s="142"/>
      <c r="AN575" s="142"/>
      <c r="AP575" s="142"/>
      <c r="AQ575" s="142"/>
      <c r="AS575" s="189"/>
      <c r="AT575" s="142"/>
      <c r="AV575" s="142"/>
      <c r="AW575" s="142"/>
      <c r="AX575" s="142"/>
      <c r="AY575" s="208"/>
      <c r="AZ575" s="208"/>
      <c r="BB575" s="142"/>
      <c r="BC575" s="142"/>
      <c r="BE575" s="142"/>
      <c r="BF575" s="142"/>
      <c r="BK575" s="50"/>
      <c r="BL575" s="50"/>
    </row>
    <row r="576" spans="39:64" s="23" customFormat="1" ht="18.75">
      <c r="AM576" s="142"/>
      <c r="AN576" s="142"/>
      <c r="AP576" s="142"/>
      <c r="AQ576" s="142"/>
      <c r="AS576" s="189"/>
      <c r="AT576" s="142"/>
      <c r="AV576" s="142"/>
      <c r="AW576" s="142"/>
      <c r="AX576" s="142"/>
      <c r="AY576" s="208"/>
      <c r="AZ576" s="208"/>
      <c r="BB576" s="142"/>
      <c r="BC576" s="142"/>
      <c r="BE576" s="142"/>
      <c r="BF576" s="142"/>
      <c r="BK576" s="50"/>
      <c r="BL576" s="50"/>
    </row>
    <row r="577" spans="39:64" s="23" customFormat="1" ht="18.75">
      <c r="AM577" s="142"/>
      <c r="AN577" s="142"/>
      <c r="AP577" s="142"/>
      <c r="AQ577" s="142"/>
      <c r="AS577" s="189"/>
      <c r="AT577" s="142"/>
      <c r="AV577" s="142"/>
      <c r="AW577" s="142"/>
      <c r="AX577" s="142"/>
      <c r="AY577" s="208"/>
      <c r="AZ577" s="208"/>
      <c r="BB577" s="142"/>
      <c r="BC577" s="142"/>
      <c r="BE577" s="142"/>
      <c r="BF577" s="142"/>
      <c r="BK577" s="50"/>
      <c r="BL577" s="50"/>
    </row>
    <row r="578" spans="39:64" s="23" customFormat="1" ht="18.75">
      <c r="AM578" s="142"/>
      <c r="AN578" s="142"/>
      <c r="AP578" s="142"/>
      <c r="AQ578" s="142"/>
      <c r="AS578" s="189"/>
      <c r="AT578" s="142"/>
      <c r="AV578" s="142"/>
      <c r="AW578" s="142"/>
      <c r="AX578" s="142"/>
      <c r="AY578" s="208"/>
      <c r="AZ578" s="208"/>
      <c r="BB578" s="142"/>
      <c r="BC578" s="142"/>
      <c r="BE578" s="142"/>
      <c r="BF578" s="142"/>
      <c r="BK578" s="50"/>
      <c r="BL578" s="50"/>
    </row>
    <row r="579" spans="39:64" s="23" customFormat="1" ht="18.75">
      <c r="AM579" s="142"/>
      <c r="AN579" s="142"/>
      <c r="AP579" s="142"/>
      <c r="AQ579" s="142"/>
      <c r="AS579" s="189"/>
      <c r="AT579" s="142"/>
      <c r="AV579" s="142"/>
      <c r="AW579" s="142"/>
      <c r="AX579" s="142"/>
      <c r="AY579" s="208"/>
      <c r="AZ579" s="208"/>
      <c r="BB579" s="142"/>
      <c r="BC579" s="142"/>
      <c r="BE579" s="142"/>
      <c r="BF579" s="142"/>
      <c r="BK579" s="50"/>
      <c r="BL579" s="50"/>
    </row>
    <row r="580" spans="39:64" s="23" customFormat="1" ht="18.75">
      <c r="AM580" s="142"/>
      <c r="AN580" s="142"/>
      <c r="AP580" s="142"/>
      <c r="AQ580" s="142"/>
      <c r="AS580" s="189"/>
      <c r="AT580" s="142"/>
      <c r="AV580" s="142"/>
      <c r="AW580" s="142"/>
      <c r="AX580" s="142"/>
      <c r="AY580" s="208"/>
      <c r="AZ580" s="208"/>
      <c r="BB580" s="142"/>
      <c r="BC580" s="142"/>
      <c r="BE580" s="142"/>
      <c r="BF580" s="142"/>
      <c r="BK580" s="50"/>
      <c r="BL580" s="50"/>
    </row>
    <row r="581" spans="39:64" s="23" customFormat="1" ht="18.75">
      <c r="AM581" s="142"/>
      <c r="AN581" s="142"/>
      <c r="AP581" s="142"/>
      <c r="AQ581" s="142"/>
      <c r="AS581" s="189"/>
      <c r="AT581" s="142"/>
      <c r="AV581" s="142"/>
      <c r="AW581" s="142"/>
      <c r="AX581" s="142"/>
      <c r="AY581" s="208"/>
      <c r="AZ581" s="208"/>
      <c r="BB581" s="142"/>
      <c r="BC581" s="142"/>
      <c r="BE581" s="142"/>
      <c r="BF581" s="142"/>
      <c r="BK581" s="50"/>
      <c r="BL581" s="50"/>
    </row>
    <row r="582" spans="39:64" s="23" customFormat="1" ht="18.75">
      <c r="AM582" s="142"/>
      <c r="AN582" s="142"/>
      <c r="AP582" s="142"/>
      <c r="AQ582" s="142"/>
      <c r="AS582" s="189"/>
      <c r="AT582" s="142"/>
      <c r="AV582" s="142"/>
      <c r="AW582" s="142"/>
      <c r="AX582" s="142"/>
      <c r="AY582" s="208"/>
      <c r="AZ582" s="208"/>
      <c r="BB582" s="142"/>
      <c r="BC582" s="142"/>
      <c r="BE582" s="142"/>
      <c r="BF582" s="142"/>
      <c r="BK582" s="50"/>
      <c r="BL582" s="50"/>
    </row>
    <row r="583" spans="39:64" s="23" customFormat="1" ht="18.75">
      <c r="AM583" s="142"/>
      <c r="AN583" s="142"/>
      <c r="AP583" s="142"/>
      <c r="AQ583" s="142"/>
      <c r="AS583" s="189"/>
      <c r="AT583" s="142"/>
      <c r="AV583" s="142"/>
      <c r="AW583" s="142"/>
      <c r="AX583" s="142"/>
      <c r="AY583" s="208"/>
      <c r="AZ583" s="208"/>
      <c r="BB583" s="142"/>
      <c r="BC583" s="142"/>
      <c r="BE583" s="142"/>
      <c r="BF583" s="142"/>
      <c r="BK583" s="50"/>
      <c r="BL583" s="50"/>
    </row>
    <row r="584" spans="39:64" s="23" customFormat="1" ht="18.75">
      <c r="AM584" s="142"/>
      <c r="AN584" s="142"/>
      <c r="AP584" s="142"/>
      <c r="AQ584" s="142"/>
      <c r="AS584" s="189"/>
      <c r="AT584" s="142"/>
      <c r="AV584" s="142"/>
      <c r="AW584" s="142"/>
      <c r="AX584" s="142"/>
      <c r="AY584" s="208"/>
      <c r="AZ584" s="208"/>
      <c r="BB584" s="142"/>
      <c r="BC584" s="142"/>
      <c r="BE584" s="142"/>
      <c r="BF584" s="142"/>
      <c r="BK584" s="50"/>
      <c r="BL584" s="50"/>
    </row>
    <row r="585" spans="39:64" s="23" customFormat="1" ht="18.75">
      <c r="AM585" s="142"/>
      <c r="AN585" s="142"/>
      <c r="AP585" s="142"/>
      <c r="AQ585" s="142"/>
      <c r="AS585" s="189"/>
      <c r="AT585" s="142"/>
      <c r="AV585" s="142"/>
      <c r="AW585" s="142"/>
      <c r="AX585" s="142"/>
      <c r="AY585" s="208"/>
      <c r="AZ585" s="208"/>
      <c r="BB585" s="142"/>
      <c r="BC585" s="142"/>
      <c r="BE585" s="142"/>
      <c r="BF585" s="142"/>
      <c r="BK585" s="50"/>
      <c r="BL585" s="50"/>
    </row>
    <row r="586" spans="39:64" s="23" customFormat="1" ht="18.75">
      <c r="AM586" s="142"/>
      <c r="AN586" s="142"/>
      <c r="AP586" s="142"/>
      <c r="AQ586" s="142"/>
      <c r="AS586" s="189"/>
      <c r="AT586" s="142"/>
      <c r="AV586" s="142"/>
      <c r="AW586" s="142"/>
      <c r="AX586" s="142"/>
      <c r="AY586" s="208"/>
      <c r="AZ586" s="208"/>
      <c r="BB586" s="142"/>
      <c r="BC586" s="142"/>
      <c r="BE586" s="142"/>
      <c r="BF586" s="142"/>
      <c r="BK586" s="50"/>
      <c r="BL586" s="50"/>
    </row>
    <row r="587" spans="39:64" s="23" customFormat="1" ht="18.75">
      <c r="AM587" s="142"/>
      <c r="AN587" s="142"/>
      <c r="AP587" s="142"/>
      <c r="AQ587" s="142"/>
      <c r="AS587" s="189"/>
      <c r="AT587" s="142"/>
      <c r="AV587" s="142"/>
      <c r="AW587" s="142"/>
      <c r="AX587" s="142"/>
      <c r="AY587" s="208"/>
      <c r="AZ587" s="208"/>
      <c r="BB587" s="142"/>
      <c r="BC587" s="142"/>
      <c r="BE587" s="142"/>
      <c r="BF587" s="142"/>
      <c r="BK587" s="50"/>
      <c r="BL587" s="50"/>
    </row>
    <row r="588" spans="39:64" s="23" customFormat="1" ht="18.75">
      <c r="AM588" s="142"/>
      <c r="AN588" s="142"/>
      <c r="AP588" s="142"/>
      <c r="AQ588" s="142"/>
      <c r="AS588" s="189"/>
      <c r="AT588" s="142"/>
      <c r="AV588" s="142"/>
      <c r="AW588" s="142"/>
      <c r="AX588" s="142"/>
      <c r="AY588" s="208"/>
      <c r="AZ588" s="208"/>
      <c r="BB588" s="142"/>
      <c r="BC588" s="142"/>
      <c r="BE588" s="142"/>
      <c r="BF588" s="142"/>
      <c r="BK588" s="50"/>
      <c r="BL588" s="50"/>
    </row>
    <row r="589" spans="39:64" s="23" customFormat="1" ht="18.75">
      <c r="AM589" s="142"/>
      <c r="AN589" s="142"/>
      <c r="AP589" s="142"/>
      <c r="AQ589" s="142"/>
      <c r="AS589" s="189"/>
      <c r="AT589" s="142"/>
      <c r="AV589" s="142"/>
      <c r="AW589" s="142"/>
      <c r="AX589" s="142"/>
      <c r="AY589" s="208"/>
      <c r="AZ589" s="208"/>
      <c r="BB589" s="142"/>
      <c r="BC589" s="142"/>
      <c r="BE589" s="142"/>
      <c r="BF589" s="142"/>
      <c r="BK589" s="50"/>
      <c r="BL589" s="50"/>
    </row>
    <row r="590" spans="39:64" s="23" customFormat="1" ht="18.75">
      <c r="AM590" s="142"/>
      <c r="AN590" s="142"/>
      <c r="AP590" s="142"/>
      <c r="AQ590" s="142"/>
      <c r="AS590" s="189"/>
      <c r="AT590" s="142"/>
      <c r="AV590" s="142"/>
      <c r="AW590" s="142"/>
      <c r="AX590" s="142"/>
      <c r="AY590" s="208"/>
      <c r="AZ590" s="208"/>
      <c r="BB590" s="142"/>
      <c r="BC590" s="142"/>
      <c r="BE590" s="142"/>
      <c r="BF590" s="142"/>
      <c r="BK590" s="50"/>
      <c r="BL590" s="50"/>
    </row>
    <row r="591" spans="39:64" s="23" customFormat="1" ht="18.75">
      <c r="AM591" s="142"/>
      <c r="AN591" s="142"/>
      <c r="AP591" s="142"/>
      <c r="AQ591" s="142"/>
      <c r="AS591" s="189"/>
      <c r="AT591" s="142"/>
      <c r="AV591" s="142"/>
      <c r="AW591" s="142"/>
      <c r="AX591" s="142"/>
      <c r="AY591" s="208"/>
      <c r="AZ591" s="208"/>
      <c r="BB591" s="142"/>
      <c r="BC591" s="142"/>
      <c r="BE591" s="142"/>
      <c r="BF591" s="142"/>
      <c r="BK591" s="50"/>
      <c r="BL591" s="50"/>
    </row>
    <row r="592" spans="39:64" s="23" customFormat="1" ht="18.75">
      <c r="AM592" s="142"/>
      <c r="AN592" s="142"/>
      <c r="AP592" s="142"/>
      <c r="AQ592" s="142"/>
      <c r="AS592" s="189"/>
      <c r="AT592" s="142"/>
      <c r="AV592" s="142"/>
      <c r="AW592" s="142"/>
      <c r="AX592" s="142"/>
      <c r="AY592" s="208"/>
      <c r="AZ592" s="208"/>
      <c r="BB592" s="142"/>
      <c r="BC592" s="142"/>
      <c r="BE592" s="142"/>
      <c r="BF592" s="142"/>
      <c r="BK592" s="50"/>
      <c r="BL592" s="50"/>
    </row>
    <row r="593" spans="39:64" s="23" customFormat="1" ht="18.75">
      <c r="AM593" s="142"/>
      <c r="AN593" s="142"/>
      <c r="AP593" s="142"/>
      <c r="AQ593" s="142"/>
      <c r="AS593" s="189"/>
      <c r="AT593" s="142"/>
      <c r="AV593" s="142"/>
      <c r="AW593" s="142"/>
      <c r="AX593" s="142"/>
      <c r="AY593" s="208"/>
      <c r="AZ593" s="208"/>
      <c r="BB593" s="142"/>
      <c r="BC593" s="142"/>
      <c r="BE593" s="142"/>
      <c r="BF593" s="142"/>
      <c r="BK593" s="50"/>
      <c r="BL593" s="50"/>
    </row>
    <row r="594" spans="39:64" s="23" customFormat="1" ht="18.75">
      <c r="AM594" s="142"/>
      <c r="AN594" s="142"/>
      <c r="AP594" s="142"/>
      <c r="AQ594" s="142"/>
      <c r="AS594" s="189"/>
      <c r="AT594" s="142"/>
      <c r="AV594" s="142"/>
      <c r="AW594" s="142"/>
      <c r="AX594" s="142"/>
      <c r="AY594" s="208"/>
      <c r="AZ594" s="208"/>
      <c r="BB594" s="142"/>
      <c r="BC594" s="142"/>
      <c r="BE594" s="142"/>
      <c r="BF594" s="142"/>
      <c r="BK594" s="50"/>
      <c r="BL594" s="50"/>
    </row>
    <row r="595" spans="39:64" s="23" customFormat="1" ht="18.75">
      <c r="AM595" s="142"/>
      <c r="AN595" s="142"/>
      <c r="AP595" s="142"/>
      <c r="AQ595" s="142"/>
      <c r="AS595" s="189"/>
      <c r="AT595" s="142"/>
      <c r="AV595" s="142"/>
      <c r="AW595" s="142"/>
      <c r="AX595" s="142"/>
      <c r="AY595" s="208"/>
      <c r="AZ595" s="208"/>
      <c r="BB595" s="142"/>
      <c r="BC595" s="142"/>
      <c r="BE595" s="142"/>
      <c r="BF595" s="142"/>
      <c r="BK595" s="50"/>
      <c r="BL595" s="50"/>
    </row>
    <row r="596" spans="39:64" s="23" customFormat="1" ht="18.75">
      <c r="AM596" s="142"/>
      <c r="AN596" s="142"/>
      <c r="AP596" s="142"/>
      <c r="AQ596" s="142"/>
      <c r="AS596" s="189"/>
      <c r="AT596" s="142"/>
      <c r="AV596" s="142"/>
      <c r="AW596" s="142"/>
      <c r="AX596" s="142"/>
      <c r="AY596" s="208"/>
      <c r="AZ596" s="208"/>
      <c r="BB596" s="142"/>
      <c r="BC596" s="142"/>
      <c r="BE596" s="142"/>
      <c r="BF596" s="142"/>
      <c r="BK596" s="50"/>
      <c r="BL596" s="50"/>
    </row>
    <row r="597" spans="39:64" s="23" customFormat="1" ht="18.75">
      <c r="AM597" s="142"/>
      <c r="AN597" s="142"/>
      <c r="AP597" s="142"/>
      <c r="AQ597" s="142"/>
      <c r="AS597" s="189"/>
      <c r="AT597" s="142"/>
      <c r="AV597" s="142"/>
      <c r="AW597" s="142"/>
      <c r="AX597" s="142"/>
      <c r="AY597" s="208"/>
      <c r="AZ597" s="208"/>
      <c r="BB597" s="142"/>
      <c r="BC597" s="142"/>
      <c r="BE597" s="142"/>
      <c r="BF597" s="142"/>
      <c r="BK597" s="50"/>
      <c r="BL597" s="50"/>
    </row>
    <row r="598" spans="39:64" s="23" customFormat="1" ht="18.75">
      <c r="AM598" s="142"/>
      <c r="AN598" s="142"/>
      <c r="AP598" s="142"/>
      <c r="AQ598" s="142"/>
      <c r="AS598" s="189"/>
      <c r="AT598" s="142"/>
      <c r="AV598" s="142"/>
      <c r="AW598" s="142"/>
      <c r="AX598" s="142"/>
      <c r="AY598" s="208"/>
      <c r="AZ598" s="208"/>
      <c r="BB598" s="142"/>
      <c r="BC598" s="142"/>
      <c r="BE598" s="142"/>
      <c r="BF598" s="142"/>
      <c r="BK598" s="50"/>
      <c r="BL598" s="50"/>
    </row>
    <row r="599" spans="39:64" s="23" customFormat="1" ht="18.75">
      <c r="AM599" s="142"/>
      <c r="AN599" s="142"/>
      <c r="AP599" s="142"/>
      <c r="AQ599" s="142"/>
      <c r="AS599" s="189"/>
      <c r="AT599" s="142"/>
      <c r="AV599" s="142"/>
      <c r="AW599" s="142"/>
      <c r="AX599" s="142"/>
      <c r="AY599" s="208"/>
      <c r="AZ599" s="208"/>
      <c r="BB599" s="142"/>
      <c r="BC599" s="142"/>
      <c r="BE599" s="142"/>
      <c r="BF599" s="142"/>
      <c r="BK599" s="50"/>
      <c r="BL599" s="50"/>
    </row>
    <row r="600" spans="39:64" s="23" customFormat="1" ht="18.75">
      <c r="AM600" s="142"/>
      <c r="AN600" s="142"/>
      <c r="AP600" s="142"/>
      <c r="AQ600" s="142"/>
      <c r="AS600" s="189"/>
      <c r="AT600" s="142"/>
      <c r="AV600" s="142"/>
      <c r="AW600" s="142"/>
      <c r="AX600" s="142"/>
      <c r="AY600" s="208"/>
      <c r="AZ600" s="208"/>
      <c r="BB600" s="142"/>
      <c r="BC600" s="142"/>
      <c r="BE600" s="142"/>
      <c r="BF600" s="142"/>
      <c r="BK600" s="50"/>
      <c r="BL600" s="50"/>
    </row>
    <row r="601" spans="39:64" s="23" customFormat="1" ht="18.75">
      <c r="AM601" s="142"/>
      <c r="AN601" s="142"/>
      <c r="AP601" s="142"/>
      <c r="AQ601" s="142"/>
      <c r="AS601" s="189"/>
      <c r="AT601" s="142"/>
      <c r="AV601" s="142"/>
      <c r="AW601" s="142"/>
      <c r="AX601" s="142"/>
      <c r="AY601" s="208"/>
      <c r="AZ601" s="208"/>
      <c r="BB601" s="142"/>
      <c r="BC601" s="142"/>
      <c r="BE601" s="142"/>
      <c r="BF601" s="142"/>
      <c r="BK601" s="50"/>
      <c r="BL601" s="50"/>
    </row>
    <row r="602" spans="39:64" s="23" customFormat="1" ht="18.75">
      <c r="AM602" s="142"/>
      <c r="AN602" s="142"/>
      <c r="AP602" s="142"/>
      <c r="AQ602" s="142"/>
      <c r="AS602" s="189"/>
      <c r="AT602" s="142"/>
      <c r="AV602" s="142"/>
      <c r="AW602" s="142"/>
      <c r="AX602" s="142"/>
      <c r="AY602" s="208"/>
      <c r="AZ602" s="208"/>
      <c r="BB602" s="142"/>
      <c r="BC602" s="142"/>
      <c r="BE602" s="142"/>
      <c r="BF602" s="142"/>
      <c r="BK602" s="50"/>
      <c r="BL602" s="50"/>
    </row>
    <row r="603" spans="39:64" s="23" customFormat="1" ht="18.75">
      <c r="AM603" s="142"/>
      <c r="AN603" s="142"/>
      <c r="AP603" s="142"/>
      <c r="AQ603" s="142"/>
      <c r="AS603" s="189"/>
      <c r="AT603" s="142"/>
      <c r="AV603" s="142"/>
      <c r="AW603" s="142"/>
      <c r="AX603" s="142"/>
      <c r="AY603" s="208"/>
      <c r="AZ603" s="208"/>
      <c r="BB603" s="142"/>
      <c r="BC603" s="142"/>
      <c r="BE603" s="142"/>
      <c r="BF603" s="142"/>
      <c r="BK603" s="50"/>
      <c r="BL603" s="50"/>
    </row>
    <row r="604" spans="39:64" s="23" customFormat="1" ht="18.75">
      <c r="AM604" s="142"/>
      <c r="AN604" s="142"/>
      <c r="AP604" s="142"/>
      <c r="AQ604" s="142"/>
      <c r="AS604" s="189"/>
      <c r="AT604" s="142"/>
      <c r="AV604" s="142"/>
      <c r="AW604" s="142"/>
      <c r="AX604" s="142"/>
      <c r="AY604" s="208"/>
      <c r="AZ604" s="208"/>
      <c r="BB604" s="142"/>
      <c r="BC604" s="142"/>
      <c r="BE604" s="142"/>
      <c r="BF604" s="142"/>
      <c r="BK604" s="50"/>
      <c r="BL604" s="50"/>
    </row>
    <row r="605" spans="39:64" s="23" customFormat="1" ht="18.75">
      <c r="AM605" s="142"/>
      <c r="AN605" s="142"/>
      <c r="AP605" s="142"/>
      <c r="AQ605" s="142"/>
      <c r="AS605" s="189"/>
      <c r="AT605" s="142"/>
      <c r="AV605" s="142"/>
      <c r="AW605" s="142"/>
      <c r="AX605" s="142"/>
      <c r="AY605" s="208"/>
      <c r="AZ605" s="208"/>
      <c r="BB605" s="142"/>
      <c r="BC605" s="142"/>
      <c r="BE605" s="142"/>
      <c r="BF605" s="142"/>
      <c r="BK605" s="50"/>
      <c r="BL605" s="50"/>
    </row>
    <row r="606" spans="39:64" s="23" customFormat="1" ht="18.75">
      <c r="AM606" s="142"/>
      <c r="AN606" s="142"/>
      <c r="AP606" s="142"/>
      <c r="AQ606" s="142"/>
      <c r="AS606" s="189"/>
      <c r="AT606" s="142"/>
      <c r="AV606" s="142"/>
      <c r="AW606" s="142"/>
      <c r="AX606" s="142"/>
      <c r="AY606" s="208"/>
      <c r="AZ606" s="208"/>
      <c r="BB606" s="142"/>
      <c r="BC606" s="142"/>
      <c r="BE606" s="142"/>
      <c r="BF606" s="142"/>
      <c r="BK606" s="50"/>
      <c r="BL606" s="50"/>
    </row>
    <row r="607" spans="39:64" s="23" customFormat="1" ht="18.75">
      <c r="AM607" s="142"/>
      <c r="AN607" s="142"/>
      <c r="AP607" s="142"/>
      <c r="AQ607" s="142"/>
      <c r="AS607" s="189"/>
      <c r="AT607" s="142"/>
      <c r="AV607" s="142"/>
      <c r="AW607" s="142"/>
      <c r="AX607" s="142"/>
      <c r="AY607" s="208"/>
      <c r="AZ607" s="208"/>
      <c r="BB607" s="142"/>
      <c r="BC607" s="142"/>
      <c r="BE607" s="142"/>
      <c r="BF607" s="142"/>
      <c r="BK607" s="50"/>
      <c r="BL607" s="50"/>
    </row>
    <row r="608" spans="39:64" s="23" customFormat="1" ht="18.75">
      <c r="AM608" s="142"/>
      <c r="AN608" s="142"/>
      <c r="AP608" s="142"/>
      <c r="AQ608" s="142"/>
      <c r="AS608" s="189"/>
      <c r="AT608" s="142"/>
      <c r="AV608" s="142"/>
      <c r="AW608" s="142"/>
      <c r="AX608" s="142"/>
      <c r="AY608" s="208"/>
      <c r="AZ608" s="208"/>
      <c r="BB608" s="142"/>
      <c r="BC608" s="142"/>
      <c r="BE608" s="142"/>
      <c r="BF608" s="142"/>
      <c r="BK608" s="50"/>
      <c r="BL608" s="50"/>
    </row>
  </sheetData>
  <sheetProtection/>
  <mergeCells count="133">
    <mergeCell ref="BE136:BJ136"/>
    <mergeCell ref="I2:I3"/>
    <mergeCell ref="J2:J3"/>
    <mergeCell ref="AF2:AH2"/>
    <mergeCell ref="AL2:AN2"/>
    <mergeCell ref="AO2:AQ2"/>
    <mergeCell ref="W2:Y2"/>
    <mergeCell ref="AR2:AT2"/>
    <mergeCell ref="AU2:AW2"/>
    <mergeCell ref="B10:B12"/>
    <mergeCell ref="C10:C12"/>
    <mergeCell ref="D10:D12"/>
    <mergeCell ref="AI2:AK2"/>
    <mergeCell ref="E4:E7"/>
    <mergeCell ref="B16:B19"/>
    <mergeCell ref="C16:C19"/>
    <mergeCell ref="D16:D19"/>
    <mergeCell ref="A1:BL1"/>
    <mergeCell ref="K2:M2"/>
    <mergeCell ref="N2:P2"/>
    <mergeCell ref="Q2:S2"/>
    <mergeCell ref="T2:V2"/>
    <mergeCell ref="A2:A3"/>
    <mergeCell ref="B2:B3"/>
    <mergeCell ref="BK2:BL2"/>
    <mergeCell ref="G2:G3"/>
    <mergeCell ref="H2:H3"/>
    <mergeCell ref="F10:F12"/>
    <mergeCell ref="F4:F7"/>
    <mergeCell ref="AC2:AE2"/>
    <mergeCell ref="Z2:AB2"/>
    <mergeCell ref="AX2:AZ2"/>
    <mergeCell ref="A4:A39"/>
    <mergeCell ref="B4:B7"/>
    <mergeCell ref="C4:C7"/>
    <mergeCell ref="D4:D7"/>
    <mergeCell ref="C14:C15"/>
    <mergeCell ref="D20:D22"/>
    <mergeCell ref="B14:B15"/>
    <mergeCell ref="B38:B39"/>
    <mergeCell ref="C38:C39"/>
    <mergeCell ref="D38:D39"/>
    <mergeCell ref="F20:F22"/>
    <mergeCell ref="F16:F19"/>
    <mergeCell ref="D2:D3"/>
    <mergeCell ref="E2:E3"/>
    <mergeCell ref="F2:F3"/>
    <mergeCell ref="D13:D15"/>
    <mergeCell ref="E13:E15"/>
    <mergeCell ref="E16:E19"/>
    <mergeCell ref="E10:E12"/>
    <mergeCell ref="F38:F39"/>
    <mergeCell ref="B20:B22"/>
    <mergeCell ref="C20:C22"/>
    <mergeCell ref="B23:B37"/>
    <mergeCell ref="C23:C37"/>
    <mergeCell ref="D23:D37"/>
    <mergeCell ref="E23:E37"/>
    <mergeCell ref="F23:F37"/>
    <mergeCell ref="E20:E22"/>
    <mergeCell ref="E38:E39"/>
    <mergeCell ref="B59:B62"/>
    <mergeCell ref="C59:C62"/>
    <mergeCell ref="D59:D62"/>
    <mergeCell ref="A40:A82"/>
    <mergeCell ref="B41:B57"/>
    <mergeCell ref="C41:C57"/>
    <mergeCell ref="D41:D57"/>
    <mergeCell ref="B63:B67"/>
    <mergeCell ref="C63:C67"/>
    <mergeCell ref="D63:D67"/>
    <mergeCell ref="B77:B82"/>
    <mergeCell ref="C77:C82"/>
    <mergeCell ref="B69:B75"/>
    <mergeCell ref="C69:C75"/>
    <mergeCell ref="E88:E92"/>
    <mergeCell ref="E93:E97"/>
    <mergeCell ref="F93:F97"/>
    <mergeCell ref="D69:D75"/>
    <mergeCell ref="E69:E75"/>
    <mergeCell ref="F77:F82"/>
    <mergeCell ref="D77:D82"/>
    <mergeCell ref="E77:E82"/>
    <mergeCell ref="F69:F75"/>
    <mergeCell ref="B104:B108"/>
    <mergeCell ref="D93:D97"/>
    <mergeCell ref="C83:C85"/>
    <mergeCell ref="D83:D85"/>
    <mergeCell ref="B83:B85"/>
    <mergeCell ref="B88:B92"/>
    <mergeCell ref="C88:C92"/>
    <mergeCell ref="B98:B103"/>
    <mergeCell ref="C98:C103"/>
    <mergeCell ref="D88:D92"/>
    <mergeCell ref="A134:D134"/>
    <mergeCell ref="B109:B115"/>
    <mergeCell ref="C109:C115"/>
    <mergeCell ref="D109:D115"/>
    <mergeCell ref="A116:A133"/>
    <mergeCell ref="A83:A115"/>
    <mergeCell ref="B93:B97"/>
    <mergeCell ref="C93:C97"/>
    <mergeCell ref="C104:C108"/>
    <mergeCell ref="B130:B133"/>
    <mergeCell ref="C130:C133"/>
    <mergeCell ref="D130:D133"/>
    <mergeCell ref="C117:C123"/>
    <mergeCell ref="B117:B123"/>
    <mergeCell ref="D117:D123"/>
    <mergeCell ref="D98:D103"/>
    <mergeCell ref="E98:E103"/>
    <mergeCell ref="D104:D108"/>
    <mergeCell ref="E104:E108"/>
    <mergeCell ref="E130:E133"/>
    <mergeCell ref="F13:F15"/>
    <mergeCell ref="F130:F133"/>
    <mergeCell ref="F83:F85"/>
    <mergeCell ref="F88:F92"/>
    <mergeCell ref="F109:F115"/>
    <mergeCell ref="F117:F123"/>
    <mergeCell ref="F41:F57"/>
    <mergeCell ref="E117:E123"/>
    <mergeCell ref="E41:E57"/>
    <mergeCell ref="E83:E85"/>
    <mergeCell ref="BA2:BC2"/>
    <mergeCell ref="BD2:BF2"/>
    <mergeCell ref="E109:E115"/>
    <mergeCell ref="E59:E62"/>
    <mergeCell ref="E63:E67"/>
    <mergeCell ref="F63:F67"/>
    <mergeCell ref="F59:F62"/>
    <mergeCell ref="F104:F108"/>
    <mergeCell ref="F98:F103"/>
  </mergeCells>
  <printOptions/>
  <pageMargins left="0.7" right="0.26" top="0.31" bottom="0.28" header="0.3" footer="0.3"/>
  <pageSetup fitToHeight="3" fitToWidth="1" horizontalDpi="600" verticalDpi="600" orientation="landscape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6"/>
  <sheetViews>
    <sheetView zoomScale="80" zoomScaleNormal="80" zoomScalePageLayoutView="0" workbookViewId="0" topLeftCell="A122">
      <selection activeCell="G147" sqref="G147"/>
    </sheetView>
  </sheetViews>
  <sheetFormatPr defaultColWidth="9.140625" defaultRowHeight="15"/>
  <cols>
    <col min="3" max="3" width="0" style="0" hidden="1" customWidth="1"/>
    <col min="4" max="4" width="16.8515625" style="0" customWidth="1"/>
    <col min="5" max="5" width="12.421875" style="0" bestFit="1" customWidth="1"/>
    <col min="6" max="6" width="16.00390625" style="0" customWidth="1"/>
    <col min="7" max="7" width="11.7109375" style="0" customWidth="1"/>
    <col min="8" max="8" width="12.140625" style="49" bestFit="1" customWidth="1"/>
    <col min="9" max="9" width="18.421875" style="0" customWidth="1"/>
  </cols>
  <sheetData>
    <row r="1" spans="1:9" ht="21">
      <c r="A1" s="403" t="s">
        <v>185</v>
      </c>
      <c r="B1" s="404"/>
      <c r="C1" s="404"/>
      <c r="D1" s="404"/>
      <c r="E1" s="404"/>
      <c r="F1" s="404"/>
      <c r="G1" s="404"/>
      <c r="H1" s="404"/>
      <c r="I1" s="405"/>
    </row>
    <row r="2" spans="1:9" ht="21" customHeight="1">
      <c r="A2" s="399" t="s">
        <v>0</v>
      </c>
      <c r="B2" s="394" t="s">
        <v>1</v>
      </c>
      <c r="C2" s="71"/>
      <c r="D2" s="394" t="s">
        <v>2</v>
      </c>
      <c r="E2" s="394" t="s">
        <v>3</v>
      </c>
      <c r="F2" s="394" t="s">
        <v>5</v>
      </c>
      <c r="G2" s="394" t="s">
        <v>6</v>
      </c>
      <c r="H2" s="395" t="s">
        <v>9</v>
      </c>
      <c r="I2" s="402" t="s">
        <v>168</v>
      </c>
    </row>
    <row r="3" spans="1:9" ht="15.75" customHeight="1">
      <c r="A3" s="399"/>
      <c r="B3" s="394"/>
      <c r="C3" s="12"/>
      <c r="D3" s="394"/>
      <c r="E3" s="394"/>
      <c r="F3" s="394"/>
      <c r="G3" s="394"/>
      <c r="H3" s="395"/>
      <c r="I3" s="402"/>
    </row>
    <row r="4" spans="1:9" ht="18.75">
      <c r="A4" s="364" t="s">
        <v>11</v>
      </c>
      <c r="B4" s="345">
        <v>1</v>
      </c>
      <c r="C4" s="345">
        <v>1</v>
      </c>
      <c r="D4" s="358" t="s">
        <v>12</v>
      </c>
      <c r="E4" s="349">
        <v>614</v>
      </c>
      <c r="F4" s="47" t="s">
        <v>13</v>
      </c>
      <c r="G4" s="62">
        <v>154</v>
      </c>
      <c r="H4" s="70">
        <f>NIC_NADRS!BL4/2</f>
        <v>71.5</v>
      </c>
      <c r="I4" s="76">
        <f>H4/G4</f>
        <v>0.4642857142857143</v>
      </c>
    </row>
    <row r="5" spans="1:9" ht="18.75">
      <c r="A5" s="364"/>
      <c r="B5" s="345"/>
      <c r="C5" s="345"/>
      <c r="D5" s="358"/>
      <c r="E5" s="349"/>
      <c r="F5" s="47" t="s">
        <v>152</v>
      </c>
      <c r="G5" s="62">
        <v>141</v>
      </c>
      <c r="H5" s="70">
        <f>NIC_NADRS!BL5/2</f>
        <v>69.5</v>
      </c>
      <c r="I5" s="76">
        <f aca="true" t="shared" si="0" ref="I5:I71">H5/G5</f>
        <v>0.4929078014184397</v>
      </c>
    </row>
    <row r="6" spans="1:9" ht="18.75">
      <c r="A6" s="364"/>
      <c r="B6" s="345"/>
      <c r="C6" s="345"/>
      <c r="D6" s="358"/>
      <c r="E6" s="349"/>
      <c r="F6" s="47" t="s">
        <v>151</v>
      </c>
      <c r="G6" s="62">
        <v>140</v>
      </c>
      <c r="H6" s="70">
        <f>NIC_NADRS!BL6/2</f>
        <v>25.5</v>
      </c>
      <c r="I6" s="76">
        <f t="shared" si="0"/>
        <v>0.18214285714285713</v>
      </c>
    </row>
    <row r="7" spans="1:9" ht="18.75">
      <c r="A7" s="364"/>
      <c r="B7" s="345"/>
      <c r="C7" s="345"/>
      <c r="D7" s="358"/>
      <c r="E7" s="349"/>
      <c r="F7" s="47" t="s">
        <v>15</v>
      </c>
      <c r="G7" s="62">
        <v>177</v>
      </c>
      <c r="H7" s="70">
        <f>NIC_NADRS!BL7/2</f>
        <v>84.5</v>
      </c>
      <c r="I7" s="76">
        <f t="shared" si="0"/>
        <v>0.4774011299435028</v>
      </c>
    </row>
    <row r="8" spans="1:9" ht="18.75">
      <c r="A8" s="364"/>
      <c r="B8" s="58">
        <v>2</v>
      </c>
      <c r="C8" s="58">
        <v>2</v>
      </c>
      <c r="D8" s="7" t="s">
        <v>16</v>
      </c>
      <c r="E8" s="62">
        <v>3</v>
      </c>
      <c r="F8" s="48" t="s">
        <v>19</v>
      </c>
      <c r="G8" s="62">
        <v>3</v>
      </c>
      <c r="H8" s="70">
        <f>NIC_NADRS!BL8/2</f>
        <v>0</v>
      </c>
      <c r="I8" s="76">
        <f t="shared" si="0"/>
        <v>0</v>
      </c>
    </row>
    <row r="9" spans="1:9" ht="18.75">
      <c r="A9" s="364"/>
      <c r="B9" s="58">
        <v>3</v>
      </c>
      <c r="C9" s="58">
        <v>3</v>
      </c>
      <c r="D9" s="7" t="s">
        <v>17</v>
      </c>
      <c r="E9" s="62">
        <v>31</v>
      </c>
      <c r="F9" s="297" t="s">
        <v>156</v>
      </c>
      <c r="G9" s="89">
        <v>31</v>
      </c>
      <c r="H9" s="87">
        <f>NIC_NADRS!BL9/2</f>
        <v>31</v>
      </c>
      <c r="I9" s="88">
        <f t="shared" si="0"/>
        <v>1</v>
      </c>
    </row>
    <row r="10" spans="1:9" ht="18.75">
      <c r="A10" s="364"/>
      <c r="B10" s="345">
        <v>4</v>
      </c>
      <c r="C10" s="345">
        <v>4</v>
      </c>
      <c r="D10" s="358" t="s">
        <v>18</v>
      </c>
      <c r="E10" s="349">
        <v>159</v>
      </c>
      <c r="F10" s="47" t="s">
        <v>19</v>
      </c>
      <c r="G10" s="62">
        <v>67</v>
      </c>
      <c r="H10" s="70">
        <f>NIC_NADRS!BL10/2</f>
        <v>36</v>
      </c>
      <c r="I10" s="76">
        <f t="shared" si="0"/>
        <v>0.5373134328358209</v>
      </c>
    </row>
    <row r="11" spans="1:9" ht="18.75">
      <c r="A11" s="364"/>
      <c r="B11" s="345"/>
      <c r="C11" s="345"/>
      <c r="D11" s="358"/>
      <c r="E11" s="349"/>
      <c r="F11" s="47" t="s">
        <v>20</v>
      </c>
      <c r="G11" s="62">
        <v>30</v>
      </c>
      <c r="H11" s="70">
        <f>NIC_NADRS!BL11/2</f>
        <v>16.5</v>
      </c>
      <c r="I11" s="76">
        <f t="shared" si="0"/>
        <v>0.55</v>
      </c>
    </row>
    <row r="12" spans="1:9" ht="18.75">
      <c r="A12" s="364"/>
      <c r="B12" s="345"/>
      <c r="C12" s="345"/>
      <c r="D12" s="358"/>
      <c r="E12" s="349"/>
      <c r="F12" s="47" t="s">
        <v>21</v>
      </c>
      <c r="G12" s="62">
        <v>65</v>
      </c>
      <c r="H12" s="70">
        <f>NIC_NADRS!BL12/2</f>
        <v>40</v>
      </c>
      <c r="I12" s="76">
        <f t="shared" si="0"/>
        <v>0.6153846153846154</v>
      </c>
    </row>
    <row r="13" spans="1:9" ht="18.75">
      <c r="A13" s="364"/>
      <c r="B13" s="396">
        <v>5</v>
      </c>
      <c r="C13" s="58"/>
      <c r="D13" s="371" t="s">
        <v>22</v>
      </c>
      <c r="E13" s="355">
        <v>75</v>
      </c>
      <c r="F13" s="187" t="s">
        <v>200</v>
      </c>
      <c r="G13" s="62">
        <v>22</v>
      </c>
      <c r="H13" s="70">
        <f>NIC_NADRS!BL13/2</f>
        <v>0</v>
      </c>
      <c r="I13" s="76">
        <f>H13/G13</f>
        <v>0</v>
      </c>
    </row>
    <row r="14" spans="1:9" ht="18.75">
      <c r="A14" s="364"/>
      <c r="B14" s="397"/>
      <c r="C14" s="345">
        <v>5</v>
      </c>
      <c r="D14" s="372"/>
      <c r="E14" s="356"/>
      <c r="F14" s="1" t="s">
        <v>23</v>
      </c>
      <c r="G14" s="62">
        <v>15</v>
      </c>
      <c r="H14" s="70">
        <f>NIC_NADRS!BL14/2</f>
        <v>0</v>
      </c>
      <c r="I14" s="76">
        <f t="shared" si="0"/>
        <v>0</v>
      </c>
    </row>
    <row r="15" spans="1:9" ht="18.75">
      <c r="A15" s="364"/>
      <c r="B15" s="398"/>
      <c r="C15" s="345"/>
      <c r="D15" s="373"/>
      <c r="E15" s="357"/>
      <c r="F15" s="1" t="s">
        <v>24</v>
      </c>
      <c r="G15" s="62">
        <v>38</v>
      </c>
      <c r="H15" s="70">
        <f>NIC_NADRS!BL15/2</f>
        <v>0</v>
      </c>
      <c r="I15" s="76">
        <f t="shared" si="0"/>
        <v>0</v>
      </c>
    </row>
    <row r="16" spans="1:9" ht="18.75">
      <c r="A16" s="364"/>
      <c r="B16" s="345">
        <v>6</v>
      </c>
      <c r="C16" s="345">
        <v>6</v>
      </c>
      <c r="D16" s="358" t="s">
        <v>25</v>
      </c>
      <c r="E16" s="349">
        <v>176</v>
      </c>
      <c r="F16" s="1" t="s">
        <v>153</v>
      </c>
      <c r="G16" s="62">
        <v>46</v>
      </c>
      <c r="H16" s="70">
        <f>NIC_NADRS!BL16/2</f>
        <v>35</v>
      </c>
      <c r="I16" s="76">
        <f t="shared" si="0"/>
        <v>0.7608695652173914</v>
      </c>
    </row>
    <row r="17" spans="1:9" ht="18.75">
      <c r="A17" s="364"/>
      <c r="B17" s="345"/>
      <c r="C17" s="345"/>
      <c r="D17" s="358"/>
      <c r="E17" s="349"/>
      <c r="F17" s="86" t="s">
        <v>157</v>
      </c>
      <c r="G17" s="89">
        <v>47</v>
      </c>
      <c r="H17" s="87">
        <f>NIC_NADRS!BL17/2</f>
        <v>61.5</v>
      </c>
      <c r="I17" s="88">
        <f t="shared" si="0"/>
        <v>1.3085106382978724</v>
      </c>
    </row>
    <row r="18" spans="1:9" ht="18.75">
      <c r="A18" s="364"/>
      <c r="B18" s="345"/>
      <c r="C18" s="345"/>
      <c r="D18" s="358"/>
      <c r="E18" s="349"/>
      <c r="F18" s="1" t="s">
        <v>158</v>
      </c>
      <c r="G18" s="62">
        <v>47</v>
      </c>
      <c r="H18" s="70">
        <f>NIC_NADRS!BL18/2</f>
        <v>15</v>
      </c>
      <c r="I18" s="76">
        <f t="shared" si="0"/>
        <v>0.3191489361702128</v>
      </c>
    </row>
    <row r="19" spans="1:9" ht="18.75">
      <c r="A19" s="364"/>
      <c r="B19" s="345"/>
      <c r="C19" s="345"/>
      <c r="D19" s="358"/>
      <c r="E19" s="349"/>
      <c r="F19" s="1" t="s">
        <v>26</v>
      </c>
      <c r="G19" s="62">
        <v>23</v>
      </c>
      <c r="H19" s="70">
        <f>NIC_NADRS!BL19/2</f>
        <v>16</v>
      </c>
      <c r="I19" s="76">
        <f t="shared" si="0"/>
        <v>0.6956521739130435</v>
      </c>
    </row>
    <row r="20" spans="1:9" ht="18.75">
      <c r="A20" s="364"/>
      <c r="B20" s="345">
        <v>7</v>
      </c>
      <c r="C20" s="345">
        <v>7</v>
      </c>
      <c r="D20" s="358" t="s">
        <v>27</v>
      </c>
      <c r="E20" s="349">
        <v>185</v>
      </c>
      <c r="F20" s="1" t="s">
        <v>28</v>
      </c>
      <c r="G20" s="62">
        <v>57</v>
      </c>
      <c r="H20" s="70">
        <f>NIC_NADRS!BL20/2</f>
        <v>45.5</v>
      </c>
      <c r="I20" s="76">
        <f t="shared" si="0"/>
        <v>0.7982456140350878</v>
      </c>
    </row>
    <row r="21" spans="1:9" ht="18.75">
      <c r="A21" s="364"/>
      <c r="B21" s="345"/>
      <c r="C21" s="345"/>
      <c r="D21" s="358"/>
      <c r="E21" s="349"/>
      <c r="F21" s="86" t="s">
        <v>29</v>
      </c>
      <c r="G21" s="89">
        <v>52</v>
      </c>
      <c r="H21" s="87">
        <f>NIC_NADRS!BL21/2</f>
        <v>47.5</v>
      </c>
      <c r="I21" s="88">
        <f t="shared" si="0"/>
        <v>0.9134615384615384</v>
      </c>
    </row>
    <row r="22" spans="1:9" ht="18.75">
      <c r="A22" s="364"/>
      <c r="B22" s="345"/>
      <c r="C22" s="345"/>
      <c r="D22" s="358"/>
      <c r="E22" s="349"/>
      <c r="F22" s="86" t="s">
        <v>30</v>
      </c>
      <c r="G22" s="89">
        <v>72</v>
      </c>
      <c r="H22" s="87">
        <f>NIC_NADRS!BL22/2</f>
        <v>71.5</v>
      </c>
      <c r="I22" s="88">
        <f t="shared" si="0"/>
        <v>0.9930555555555556</v>
      </c>
    </row>
    <row r="23" spans="1:9" ht="18.75">
      <c r="A23" s="364"/>
      <c r="B23" s="345">
        <v>8</v>
      </c>
      <c r="C23" s="345">
        <v>8</v>
      </c>
      <c r="D23" s="358" t="s">
        <v>31</v>
      </c>
      <c r="E23" s="349">
        <v>964</v>
      </c>
      <c r="F23" s="86" t="s">
        <v>32</v>
      </c>
      <c r="G23" s="89">
        <f>92-15</f>
        <v>77</v>
      </c>
      <c r="H23" s="87">
        <f>NIC_NADRS!BL23/2</f>
        <v>75</v>
      </c>
      <c r="I23" s="88">
        <f t="shared" si="0"/>
        <v>0.974025974025974</v>
      </c>
    </row>
    <row r="24" spans="1:9" ht="18.75">
      <c r="A24" s="364"/>
      <c r="B24" s="345"/>
      <c r="C24" s="345"/>
      <c r="D24" s="358"/>
      <c r="E24" s="349"/>
      <c r="F24" s="1" t="s">
        <v>33</v>
      </c>
      <c r="G24" s="62">
        <v>15</v>
      </c>
      <c r="H24" s="70">
        <f>NIC_NADRS!BL24/2</f>
        <v>0</v>
      </c>
      <c r="I24" s="76">
        <f t="shared" si="0"/>
        <v>0</v>
      </c>
    </row>
    <row r="25" spans="1:9" ht="18.75">
      <c r="A25" s="364"/>
      <c r="B25" s="345"/>
      <c r="C25" s="345"/>
      <c r="D25" s="358"/>
      <c r="E25" s="349"/>
      <c r="F25" s="130" t="s">
        <v>159</v>
      </c>
      <c r="G25" s="62">
        <v>50</v>
      </c>
      <c r="H25" s="70">
        <f>NIC_NADRS!BL25/2</f>
        <v>44.5</v>
      </c>
      <c r="I25" s="76">
        <f t="shared" si="0"/>
        <v>0.89</v>
      </c>
    </row>
    <row r="26" spans="1:9" ht="18.75">
      <c r="A26" s="364"/>
      <c r="B26" s="345"/>
      <c r="C26" s="345"/>
      <c r="D26" s="358"/>
      <c r="E26" s="349"/>
      <c r="F26" s="130" t="s">
        <v>160</v>
      </c>
      <c r="G26" s="62">
        <v>45</v>
      </c>
      <c r="H26" s="70">
        <f>NIC_NADRS!BL26/2</f>
        <v>13.5</v>
      </c>
      <c r="I26" s="76">
        <f t="shared" si="0"/>
        <v>0.3</v>
      </c>
    </row>
    <row r="27" spans="1:9" ht="18.75">
      <c r="A27" s="364"/>
      <c r="B27" s="345"/>
      <c r="C27" s="345"/>
      <c r="D27" s="358"/>
      <c r="E27" s="349"/>
      <c r="F27" s="86" t="s">
        <v>34</v>
      </c>
      <c r="G27" s="89">
        <v>95</v>
      </c>
      <c r="H27" s="87">
        <f>NIC_NADRS!BL27/2</f>
        <v>93</v>
      </c>
      <c r="I27" s="88">
        <f t="shared" si="0"/>
        <v>0.9789473684210527</v>
      </c>
    </row>
    <row r="28" spans="1:9" ht="18.75">
      <c r="A28" s="364"/>
      <c r="B28" s="345"/>
      <c r="C28" s="345"/>
      <c r="D28" s="358"/>
      <c r="E28" s="349"/>
      <c r="F28" s="1" t="s">
        <v>35</v>
      </c>
      <c r="G28" s="62">
        <v>45</v>
      </c>
      <c r="H28" s="70">
        <f>NIC_NADRS!BL28/2</f>
        <v>32</v>
      </c>
      <c r="I28" s="76">
        <f t="shared" si="0"/>
        <v>0.7111111111111111</v>
      </c>
    </row>
    <row r="29" spans="1:9" ht="18.75">
      <c r="A29" s="364"/>
      <c r="B29" s="345"/>
      <c r="C29" s="345"/>
      <c r="D29" s="358"/>
      <c r="E29" s="349"/>
      <c r="F29" s="1" t="s">
        <v>36</v>
      </c>
      <c r="G29" s="62">
        <v>102</v>
      </c>
      <c r="H29" s="70">
        <f>NIC_NADRS!BL29/2</f>
        <v>72.5</v>
      </c>
      <c r="I29" s="76">
        <f t="shared" si="0"/>
        <v>0.7107843137254902</v>
      </c>
    </row>
    <row r="30" spans="1:9" ht="18.75">
      <c r="A30" s="364"/>
      <c r="B30" s="345"/>
      <c r="C30" s="345"/>
      <c r="D30" s="358"/>
      <c r="E30" s="349"/>
      <c r="F30" s="1" t="s">
        <v>37</v>
      </c>
      <c r="G30" s="62">
        <v>42</v>
      </c>
      <c r="H30" s="70">
        <f>NIC_NADRS!BL30/2</f>
        <v>34</v>
      </c>
      <c r="I30" s="76">
        <f t="shared" si="0"/>
        <v>0.8095238095238095</v>
      </c>
    </row>
    <row r="31" spans="1:9" ht="18.75">
      <c r="A31" s="364"/>
      <c r="B31" s="345"/>
      <c r="C31" s="345"/>
      <c r="D31" s="358"/>
      <c r="E31" s="349"/>
      <c r="F31" s="1" t="s">
        <v>38</v>
      </c>
      <c r="G31" s="62">
        <v>101</v>
      </c>
      <c r="H31" s="70">
        <f>NIC_NADRS!BL31/2</f>
        <v>56.5</v>
      </c>
      <c r="I31" s="76">
        <f t="shared" si="0"/>
        <v>0.5594059405940595</v>
      </c>
    </row>
    <row r="32" spans="1:9" ht="18.75">
      <c r="A32" s="364"/>
      <c r="B32" s="345"/>
      <c r="C32" s="345"/>
      <c r="D32" s="358"/>
      <c r="E32" s="349"/>
      <c r="F32" s="1" t="s">
        <v>39</v>
      </c>
      <c r="G32" s="62">
        <v>92</v>
      </c>
      <c r="H32" s="70">
        <f>NIC_NADRS!BL32/2</f>
        <v>78</v>
      </c>
      <c r="I32" s="76">
        <f t="shared" si="0"/>
        <v>0.8478260869565217</v>
      </c>
    </row>
    <row r="33" spans="1:9" ht="18.75">
      <c r="A33" s="364"/>
      <c r="B33" s="345"/>
      <c r="C33" s="345"/>
      <c r="D33" s="358"/>
      <c r="E33" s="349"/>
      <c r="F33" s="1" t="s">
        <v>40</v>
      </c>
      <c r="G33" s="62">
        <v>80</v>
      </c>
      <c r="H33" s="70">
        <f>NIC_NADRS!BL33/2</f>
        <v>46</v>
      </c>
      <c r="I33" s="76">
        <f t="shared" si="0"/>
        <v>0.575</v>
      </c>
    </row>
    <row r="34" spans="1:9" ht="18.75">
      <c r="A34" s="364"/>
      <c r="B34" s="345"/>
      <c r="C34" s="345"/>
      <c r="D34" s="358"/>
      <c r="E34" s="349"/>
      <c r="F34" s="1" t="s">
        <v>41</v>
      </c>
      <c r="G34" s="62">
        <v>65</v>
      </c>
      <c r="H34" s="70">
        <f>NIC_NADRS!BL34/2</f>
        <v>45</v>
      </c>
      <c r="I34" s="76">
        <f t="shared" si="0"/>
        <v>0.6923076923076923</v>
      </c>
    </row>
    <row r="35" spans="1:9" ht="18.75">
      <c r="A35" s="364"/>
      <c r="B35" s="345"/>
      <c r="C35" s="345"/>
      <c r="D35" s="358"/>
      <c r="E35" s="349"/>
      <c r="F35" s="1" t="s">
        <v>42</v>
      </c>
      <c r="G35" s="62">
        <v>42</v>
      </c>
      <c r="H35" s="70">
        <f>NIC_NADRS!BL35/2</f>
        <v>36.5</v>
      </c>
      <c r="I35" s="76">
        <f t="shared" si="0"/>
        <v>0.8690476190476191</v>
      </c>
    </row>
    <row r="36" spans="1:9" ht="18.75">
      <c r="A36" s="364"/>
      <c r="B36" s="345"/>
      <c r="C36" s="345"/>
      <c r="D36" s="358"/>
      <c r="E36" s="349"/>
      <c r="F36" s="86" t="s">
        <v>43</v>
      </c>
      <c r="G36" s="89">
        <f>112-20</f>
        <v>92</v>
      </c>
      <c r="H36" s="87">
        <f>NIC_NADRS!BL36/2</f>
        <v>99.5</v>
      </c>
      <c r="I36" s="88">
        <f t="shared" si="0"/>
        <v>1.0815217391304348</v>
      </c>
    </row>
    <row r="37" spans="1:9" ht="18.75">
      <c r="A37" s="364"/>
      <c r="B37" s="345"/>
      <c r="C37" s="345"/>
      <c r="D37" s="358"/>
      <c r="E37" s="349"/>
      <c r="F37" s="1" t="s">
        <v>44</v>
      </c>
      <c r="G37" s="62">
        <v>20</v>
      </c>
      <c r="H37" s="70">
        <f>NIC_NADRS!BL37/2</f>
        <v>0</v>
      </c>
      <c r="I37" s="76">
        <f t="shared" si="0"/>
        <v>0</v>
      </c>
    </row>
    <row r="38" spans="1:9" ht="18.75">
      <c r="A38" s="364"/>
      <c r="B38" s="345">
        <v>9</v>
      </c>
      <c r="C38" s="345">
        <v>9</v>
      </c>
      <c r="D38" s="358" t="s">
        <v>45</v>
      </c>
      <c r="E38" s="349">
        <v>114</v>
      </c>
      <c r="F38" s="1" t="s">
        <v>46</v>
      </c>
      <c r="G38" s="62">
        <v>64</v>
      </c>
      <c r="H38" s="70">
        <f>NIC_NADRS!BL38/2</f>
        <v>55.5</v>
      </c>
      <c r="I38" s="76">
        <f t="shared" si="0"/>
        <v>0.8671875</v>
      </c>
    </row>
    <row r="39" spans="1:9" ht="18.75">
      <c r="A39" s="364"/>
      <c r="B39" s="345"/>
      <c r="C39" s="345"/>
      <c r="D39" s="358"/>
      <c r="E39" s="349"/>
      <c r="F39" s="1" t="s">
        <v>47</v>
      </c>
      <c r="G39" s="62">
        <v>59</v>
      </c>
      <c r="H39" s="70">
        <f>NIC_NADRS!BL39/2</f>
        <v>48.5</v>
      </c>
      <c r="I39" s="76">
        <f t="shared" si="0"/>
        <v>0.8220338983050848</v>
      </c>
    </row>
    <row r="40" spans="1:9" ht="30">
      <c r="A40" s="364" t="s">
        <v>48</v>
      </c>
      <c r="B40" s="58">
        <v>10</v>
      </c>
      <c r="C40" s="58">
        <v>1</v>
      </c>
      <c r="D40" s="7" t="s">
        <v>49</v>
      </c>
      <c r="E40" s="62">
        <v>19</v>
      </c>
      <c r="F40" s="62"/>
      <c r="G40" s="62">
        <v>19</v>
      </c>
      <c r="H40" s="70">
        <f>NIC_NADRS!BL40/2</f>
        <v>18</v>
      </c>
      <c r="I40" s="76">
        <f t="shared" si="0"/>
        <v>0.9473684210526315</v>
      </c>
    </row>
    <row r="41" spans="1:9" ht="18.75">
      <c r="A41" s="364"/>
      <c r="B41" s="345">
        <v>11</v>
      </c>
      <c r="C41" s="345">
        <v>2</v>
      </c>
      <c r="D41" s="358" t="s">
        <v>50</v>
      </c>
      <c r="E41" s="349">
        <v>1147</v>
      </c>
      <c r="F41" s="1" t="s">
        <v>51</v>
      </c>
      <c r="G41" s="62">
        <v>174</v>
      </c>
      <c r="H41" s="70">
        <f>NIC_NADRS!BL41/2</f>
        <v>52</v>
      </c>
      <c r="I41" s="76">
        <f t="shared" si="0"/>
        <v>0.2988505747126437</v>
      </c>
    </row>
    <row r="42" spans="1:9" ht="18.75">
      <c r="A42" s="364"/>
      <c r="B42" s="345"/>
      <c r="C42" s="345"/>
      <c r="D42" s="358"/>
      <c r="E42" s="349"/>
      <c r="F42" s="1" t="s">
        <v>52</v>
      </c>
      <c r="G42" s="62"/>
      <c r="H42" s="70">
        <f>NIC_NADRS!BL42/2</f>
        <v>52</v>
      </c>
      <c r="I42" s="76"/>
    </row>
    <row r="43" spans="1:9" ht="18.75">
      <c r="A43" s="364"/>
      <c r="B43" s="345"/>
      <c r="C43" s="345"/>
      <c r="D43" s="358"/>
      <c r="E43" s="349"/>
      <c r="F43" s="1" t="s">
        <v>172</v>
      </c>
      <c r="G43" s="62"/>
      <c r="H43" s="70">
        <f>NIC_NADRS!BL43/2</f>
        <v>53.5</v>
      </c>
      <c r="I43" s="76"/>
    </row>
    <row r="44" spans="1:9" ht="18.75">
      <c r="A44" s="364"/>
      <c r="B44" s="345"/>
      <c r="C44" s="345"/>
      <c r="D44" s="358"/>
      <c r="E44" s="349"/>
      <c r="F44" s="1" t="s">
        <v>53</v>
      </c>
      <c r="G44" s="62">
        <v>58</v>
      </c>
      <c r="H44" s="70">
        <f>NIC_NADRS!BL44/2</f>
        <v>56</v>
      </c>
      <c r="I44" s="76">
        <f t="shared" si="0"/>
        <v>0.9655172413793104</v>
      </c>
    </row>
    <row r="45" spans="1:9" ht="18.75">
      <c r="A45" s="364"/>
      <c r="B45" s="345"/>
      <c r="C45" s="345"/>
      <c r="D45" s="358"/>
      <c r="E45" s="349"/>
      <c r="F45" s="1" t="s">
        <v>54</v>
      </c>
      <c r="G45" s="62">
        <v>145</v>
      </c>
      <c r="H45" s="70">
        <f>NIC_NADRS!BL45/2</f>
        <v>63</v>
      </c>
      <c r="I45" s="76">
        <f t="shared" si="0"/>
        <v>0.43448275862068964</v>
      </c>
    </row>
    <row r="46" spans="1:9" ht="18.75">
      <c r="A46" s="364"/>
      <c r="B46" s="345"/>
      <c r="C46" s="345"/>
      <c r="D46" s="358"/>
      <c r="E46" s="349"/>
      <c r="F46" s="1" t="s">
        <v>56</v>
      </c>
      <c r="G46" s="62"/>
      <c r="H46" s="70">
        <f>NIC_NADRS!BL46/2</f>
        <v>59</v>
      </c>
      <c r="I46" s="76"/>
    </row>
    <row r="47" spans="1:9" ht="18.75">
      <c r="A47" s="364"/>
      <c r="B47" s="345"/>
      <c r="C47" s="345"/>
      <c r="D47" s="358"/>
      <c r="E47" s="349"/>
      <c r="F47" s="1" t="s">
        <v>57</v>
      </c>
      <c r="G47" s="62">
        <v>66</v>
      </c>
      <c r="H47" s="70">
        <f>NIC_NADRS!BL47/2</f>
        <v>45.5</v>
      </c>
      <c r="I47" s="76">
        <f t="shared" si="0"/>
        <v>0.6893939393939394</v>
      </c>
    </row>
    <row r="48" spans="1:9" ht="18.75">
      <c r="A48" s="364"/>
      <c r="B48" s="345"/>
      <c r="C48" s="345"/>
      <c r="D48" s="358"/>
      <c r="E48" s="349"/>
      <c r="F48" s="1" t="s">
        <v>58</v>
      </c>
      <c r="G48" s="62">
        <v>71</v>
      </c>
      <c r="H48" s="70">
        <f>NIC_NADRS!BL48/2</f>
        <v>70</v>
      </c>
      <c r="I48" s="76">
        <f t="shared" si="0"/>
        <v>0.9859154929577465</v>
      </c>
    </row>
    <row r="49" spans="1:9" ht="18.75">
      <c r="A49" s="364"/>
      <c r="B49" s="345"/>
      <c r="C49" s="345"/>
      <c r="D49" s="358"/>
      <c r="E49" s="349"/>
      <c r="F49" s="1" t="s">
        <v>59</v>
      </c>
      <c r="G49" s="62">
        <v>110</v>
      </c>
      <c r="H49" s="70">
        <f>NIC_NADRS!BL49/2</f>
        <v>71</v>
      </c>
      <c r="I49" s="76">
        <f t="shared" si="0"/>
        <v>0.6454545454545455</v>
      </c>
    </row>
    <row r="50" spans="1:9" ht="18.75">
      <c r="A50" s="364"/>
      <c r="B50" s="345"/>
      <c r="C50" s="345"/>
      <c r="D50" s="358"/>
      <c r="E50" s="349"/>
      <c r="F50" s="86" t="s">
        <v>60</v>
      </c>
      <c r="G50" s="89">
        <v>57</v>
      </c>
      <c r="H50" s="87">
        <f>NIC_NADRS!BL50/2</f>
        <v>57</v>
      </c>
      <c r="I50" s="88">
        <f t="shared" si="0"/>
        <v>1</v>
      </c>
    </row>
    <row r="51" spans="1:9" ht="18.75">
      <c r="A51" s="364"/>
      <c r="B51" s="345"/>
      <c r="C51" s="345"/>
      <c r="D51" s="358"/>
      <c r="E51" s="349"/>
      <c r="F51" s="86" t="s">
        <v>61</v>
      </c>
      <c r="G51" s="89">
        <v>47</v>
      </c>
      <c r="H51" s="87">
        <f>NIC_NADRS!BL51/2</f>
        <v>50</v>
      </c>
      <c r="I51" s="88">
        <f t="shared" si="0"/>
        <v>1.0638297872340425</v>
      </c>
    </row>
    <row r="52" spans="1:9" ht="18.75">
      <c r="A52" s="364"/>
      <c r="B52" s="345"/>
      <c r="C52" s="345"/>
      <c r="D52" s="358"/>
      <c r="E52" s="349"/>
      <c r="F52" s="86" t="s">
        <v>62</v>
      </c>
      <c r="G52" s="89">
        <v>76</v>
      </c>
      <c r="H52" s="87">
        <f>NIC_NADRS!BL52/2</f>
        <v>69.5</v>
      </c>
      <c r="I52" s="88">
        <f t="shared" si="0"/>
        <v>0.9144736842105263</v>
      </c>
    </row>
    <row r="53" spans="1:9" ht="18.75">
      <c r="A53" s="364"/>
      <c r="B53" s="345"/>
      <c r="C53" s="345"/>
      <c r="D53" s="358"/>
      <c r="E53" s="349"/>
      <c r="F53" s="1" t="s">
        <v>63</v>
      </c>
      <c r="G53" s="62">
        <v>67</v>
      </c>
      <c r="H53" s="70">
        <f>NIC_NADRS!BL53/2</f>
        <v>64</v>
      </c>
      <c r="I53" s="76">
        <f t="shared" si="0"/>
        <v>0.9552238805970149</v>
      </c>
    </row>
    <row r="54" spans="1:9" ht="18.75">
      <c r="A54" s="364"/>
      <c r="B54" s="345"/>
      <c r="C54" s="345"/>
      <c r="D54" s="358"/>
      <c r="E54" s="349"/>
      <c r="F54" s="1" t="s">
        <v>64</v>
      </c>
      <c r="G54" s="62">
        <v>148</v>
      </c>
      <c r="H54" s="70">
        <f>NIC_NADRS!BL54/2</f>
        <v>90</v>
      </c>
      <c r="I54" s="76">
        <f t="shared" si="0"/>
        <v>0.6081081081081081</v>
      </c>
    </row>
    <row r="55" spans="1:9" ht="18.75">
      <c r="A55" s="364"/>
      <c r="B55" s="345"/>
      <c r="C55" s="345"/>
      <c r="D55" s="358"/>
      <c r="E55" s="349"/>
      <c r="F55" s="1" t="s">
        <v>65</v>
      </c>
      <c r="G55" s="62">
        <v>47</v>
      </c>
      <c r="H55" s="70">
        <f>NIC_NADRS!BL55/2</f>
        <v>40.5</v>
      </c>
      <c r="I55" s="76">
        <f t="shared" si="0"/>
        <v>0.8617021276595744</v>
      </c>
    </row>
    <row r="56" spans="1:9" ht="18.75">
      <c r="A56" s="364"/>
      <c r="B56" s="345"/>
      <c r="C56" s="345"/>
      <c r="D56" s="358"/>
      <c r="E56" s="349"/>
      <c r="F56" s="1" t="s">
        <v>66</v>
      </c>
      <c r="G56" s="62">
        <v>101</v>
      </c>
      <c r="H56" s="70">
        <f>NIC_NADRS!BL56/2</f>
        <v>101</v>
      </c>
      <c r="I56" s="76">
        <f t="shared" si="0"/>
        <v>1</v>
      </c>
    </row>
    <row r="57" spans="1:9" ht="18.75">
      <c r="A57" s="364"/>
      <c r="B57" s="345"/>
      <c r="C57" s="345"/>
      <c r="D57" s="358"/>
      <c r="E57" s="349"/>
      <c r="F57" s="296" t="s">
        <v>195</v>
      </c>
      <c r="G57" s="86">
        <v>51</v>
      </c>
      <c r="H57" s="87">
        <f>NIC_NADRS!BL57/2</f>
        <v>49</v>
      </c>
      <c r="I57" s="88">
        <f t="shared" si="0"/>
        <v>0.9607843137254902</v>
      </c>
    </row>
    <row r="58" spans="1:9" ht="18.75">
      <c r="A58" s="364"/>
      <c r="B58" s="58">
        <v>12</v>
      </c>
      <c r="C58" s="58">
        <v>3</v>
      </c>
      <c r="D58" s="7" t="s">
        <v>67</v>
      </c>
      <c r="E58" s="62">
        <v>19</v>
      </c>
      <c r="F58" s="89"/>
      <c r="G58" s="89">
        <v>17</v>
      </c>
      <c r="H58" s="87">
        <f>NIC_NADRS!BL58/2</f>
        <v>19</v>
      </c>
      <c r="I58" s="88">
        <f t="shared" si="0"/>
        <v>1.1176470588235294</v>
      </c>
    </row>
    <row r="59" spans="1:9" ht="18.75">
      <c r="A59" s="364"/>
      <c r="B59" s="345">
        <v>13</v>
      </c>
      <c r="C59" s="345">
        <v>4</v>
      </c>
      <c r="D59" s="358" t="s">
        <v>68</v>
      </c>
      <c r="E59" s="349">
        <v>236</v>
      </c>
      <c r="F59" s="1" t="s">
        <v>69</v>
      </c>
      <c r="G59" s="62">
        <v>74</v>
      </c>
      <c r="H59" s="70">
        <f>NIC_NADRS!BL59/2</f>
        <v>72</v>
      </c>
      <c r="I59" s="76">
        <f t="shared" si="0"/>
        <v>0.972972972972973</v>
      </c>
    </row>
    <row r="60" spans="1:9" ht="18.75">
      <c r="A60" s="364"/>
      <c r="B60" s="345"/>
      <c r="C60" s="345"/>
      <c r="D60" s="358"/>
      <c r="E60" s="349"/>
      <c r="F60" s="1" t="s">
        <v>70</v>
      </c>
      <c r="G60" s="62">
        <v>65</v>
      </c>
      <c r="H60" s="70">
        <f>NIC_NADRS!BL60/2</f>
        <v>54.5</v>
      </c>
      <c r="I60" s="76">
        <f t="shared" si="0"/>
        <v>0.8384615384615385</v>
      </c>
    </row>
    <row r="61" spans="1:9" ht="18.75">
      <c r="A61" s="364"/>
      <c r="B61" s="345"/>
      <c r="C61" s="345"/>
      <c r="D61" s="358"/>
      <c r="E61" s="349"/>
      <c r="F61" s="1" t="s">
        <v>71</v>
      </c>
      <c r="G61" s="62">
        <v>70</v>
      </c>
      <c r="H61" s="70">
        <f>NIC_NADRS!BL61/2</f>
        <v>43</v>
      </c>
      <c r="I61" s="76">
        <f t="shared" si="0"/>
        <v>0.6142857142857143</v>
      </c>
    </row>
    <row r="62" spans="1:9" ht="18.75">
      <c r="A62" s="364"/>
      <c r="B62" s="345"/>
      <c r="C62" s="345"/>
      <c r="D62" s="358"/>
      <c r="E62" s="349"/>
      <c r="F62" s="86" t="s">
        <v>72</v>
      </c>
      <c r="G62" s="89">
        <v>25</v>
      </c>
      <c r="H62" s="87">
        <f>NIC_NADRS!BL62/2</f>
        <v>20</v>
      </c>
      <c r="I62" s="88">
        <f t="shared" si="0"/>
        <v>0.8</v>
      </c>
    </row>
    <row r="63" spans="1:9" ht="18.75">
      <c r="A63" s="364"/>
      <c r="B63" s="345">
        <v>14</v>
      </c>
      <c r="C63" s="345">
        <v>5</v>
      </c>
      <c r="D63" s="358" t="s">
        <v>73</v>
      </c>
      <c r="E63" s="349">
        <v>185</v>
      </c>
      <c r="F63" s="12" t="s">
        <v>74</v>
      </c>
      <c r="G63" s="62">
        <v>68</v>
      </c>
      <c r="H63" s="70">
        <f>NIC_NADRS!BL63/2</f>
        <v>53</v>
      </c>
      <c r="I63" s="76">
        <f t="shared" si="0"/>
        <v>0.7794117647058824</v>
      </c>
    </row>
    <row r="64" spans="1:9" ht="18.75">
      <c r="A64" s="364"/>
      <c r="B64" s="345"/>
      <c r="C64" s="345"/>
      <c r="D64" s="358"/>
      <c r="E64" s="349"/>
      <c r="F64" s="90" t="s">
        <v>75</v>
      </c>
      <c r="G64" s="89">
        <v>21</v>
      </c>
      <c r="H64" s="87">
        <f>NIC_NADRS!BL64/2</f>
        <v>19</v>
      </c>
      <c r="I64" s="88">
        <f t="shared" si="0"/>
        <v>0.9047619047619048</v>
      </c>
    </row>
    <row r="65" spans="1:9" ht="18.75">
      <c r="A65" s="364"/>
      <c r="B65" s="345"/>
      <c r="C65" s="345"/>
      <c r="D65" s="358"/>
      <c r="E65" s="349"/>
      <c r="F65" s="12" t="s">
        <v>76</v>
      </c>
      <c r="G65" s="62">
        <v>32</v>
      </c>
      <c r="H65" s="70">
        <f>NIC_NADRS!BL65/2</f>
        <v>27.5</v>
      </c>
      <c r="I65" s="76">
        <f t="shared" si="0"/>
        <v>0.859375</v>
      </c>
    </row>
    <row r="66" spans="1:9" ht="18.75">
      <c r="A66" s="364"/>
      <c r="B66" s="345"/>
      <c r="C66" s="345"/>
      <c r="D66" s="358"/>
      <c r="E66" s="349"/>
      <c r="F66" s="90" t="s">
        <v>77</v>
      </c>
      <c r="G66" s="89">
        <v>64</v>
      </c>
      <c r="H66" s="87">
        <f>NIC_NADRS!BL66/2</f>
        <v>58.5</v>
      </c>
      <c r="I66" s="88">
        <f t="shared" si="0"/>
        <v>0.9140625</v>
      </c>
    </row>
    <row r="67" spans="1:9" ht="18.75">
      <c r="A67" s="364"/>
      <c r="B67" s="345"/>
      <c r="C67" s="345"/>
      <c r="D67" s="358"/>
      <c r="E67" s="349"/>
      <c r="F67" s="90" t="s">
        <v>78</v>
      </c>
      <c r="G67" s="89">
        <v>22</v>
      </c>
      <c r="H67" s="87">
        <f>NIC_NADRS!BL67/2</f>
        <v>20.5</v>
      </c>
      <c r="I67" s="88">
        <f t="shared" si="0"/>
        <v>0.9318181818181818</v>
      </c>
    </row>
    <row r="68" spans="1:9" ht="45">
      <c r="A68" s="364"/>
      <c r="B68" s="58">
        <v>15</v>
      </c>
      <c r="C68" s="58">
        <v>6</v>
      </c>
      <c r="D68" s="7" t="s">
        <v>79</v>
      </c>
      <c r="E68" s="62">
        <v>16</v>
      </c>
      <c r="F68" s="62"/>
      <c r="G68" s="62">
        <v>16</v>
      </c>
      <c r="H68" s="70">
        <f>NIC_NADRS!BL68/2</f>
        <v>13</v>
      </c>
      <c r="I68" s="76">
        <f t="shared" si="0"/>
        <v>0.8125</v>
      </c>
    </row>
    <row r="69" spans="1:9" ht="18.75">
      <c r="A69" s="364"/>
      <c r="B69" s="345">
        <v>16</v>
      </c>
      <c r="C69" s="345">
        <v>7</v>
      </c>
      <c r="D69" s="358" t="s">
        <v>80</v>
      </c>
      <c r="E69" s="349">
        <v>378</v>
      </c>
      <c r="F69" s="12" t="s">
        <v>81</v>
      </c>
      <c r="G69" s="62">
        <v>66</v>
      </c>
      <c r="H69" s="70">
        <f>NIC_NADRS!BL69/2</f>
        <v>54.5</v>
      </c>
      <c r="I69" s="76">
        <f t="shared" si="0"/>
        <v>0.8257575757575758</v>
      </c>
    </row>
    <row r="70" spans="1:9" ht="18.75">
      <c r="A70" s="364"/>
      <c r="B70" s="345"/>
      <c r="C70" s="345"/>
      <c r="D70" s="358"/>
      <c r="E70" s="349"/>
      <c r="F70" s="12" t="s">
        <v>82</v>
      </c>
      <c r="G70" s="62">
        <v>59</v>
      </c>
      <c r="H70" s="70">
        <f>NIC_NADRS!BL70/2</f>
        <v>50.5</v>
      </c>
      <c r="I70" s="76">
        <f t="shared" si="0"/>
        <v>0.8559322033898306</v>
      </c>
    </row>
    <row r="71" spans="1:9" ht="18.75">
      <c r="A71" s="364"/>
      <c r="B71" s="345"/>
      <c r="C71" s="345"/>
      <c r="D71" s="358"/>
      <c r="E71" s="349"/>
      <c r="F71" s="12" t="s">
        <v>83</v>
      </c>
      <c r="G71" s="62">
        <v>26</v>
      </c>
      <c r="H71" s="70">
        <f>NIC_NADRS!BL71/2</f>
        <v>22.5</v>
      </c>
      <c r="I71" s="76">
        <f t="shared" si="0"/>
        <v>0.8653846153846154</v>
      </c>
    </row>
    <row r="72" spans="1:9" ht="18.75">
      <c r="A72" s="364"/>
      <c r="B72" s="345"/>
      <c r="C72" s="345"/>
      <c r="D72" s="358"/>
      <c r="E72" s="349"/>
      <c r="F72" s="12" t="s">
        <v>84</v>
      </c>
      <c r="G72" s="62">
        <v>76</v>
      </c>
      <c r="H72" s="70">
        <f>NIC_NADRS!BL72/2</f>
        <v>69</v>
      </c>
      <c r="I72" s="76">
        <f aca="true" t="shared" si="1" ref="I72:I133">H72/G72</f>
        <v>0.9078947368421053</v>
      </c>
    </row>
    <row r="73" spans="1:9" ht="18.75">
      <c r="A73" s="364"/>
      <c r="B73" s="345"/>
      <c r="C73" s="345"/>
      <c r="D73" s="358"/>
      <c r="E73" s="349"/>
      <c r="F73" s="12" t="s">
        <v>85</v>
      </c>
      <c r="G73" s="62">
        <v>30</v>
      </c>
      <c r="H73" s="70">
        <f>NIC_NADRS!BL73/2</f>
        <v>0</v>
      </c>
      <c r="I73" s="76">
        <f t="shared" si="1"/>
        <v>0</v>
      </c>
    </row>
    <row r="74" spans="1:9" ht="18.75">
      <c r="A74" s="364"/>
      <c r="B74" s="345"/>
      <c r="C74" s="345"/>
      <c r="D74" s="358"/>
      <c r="E74" s="349"/>
      <c r="F74" s="12" t="s">
        <v>86</v>
      </c>
      <c r="G74" s="62">
        <v>68</v>
      </c>
      <c r="H74" s="70">
        <f>NIC_NADRS!BL74/2</f>
        <v>47</v>
      </c>
      <c r="I74" s="76">
        <f t="shared" si="1"/>
        <v>0.6911764705882353</v>
      </c>
    </row>
    <row r="75" spans="1:9" ht="18.75">
      <c r="A75" s="364"/>
      <c r="B75" s="345"/>
      <c r="C75" s="345"/>
      <c r="D75" s="358"/>
      <c r="E75" s="349"/>
      <c r="F75" s="12" t="s">
        <v>87</v>
      </c>
      <c r="G75" s="62">
        <v>51</v>
      </c>
      <c r="H75" s="70">
        <f>NIC_NADRS!BL75/2</f>
        <v>52</v>
      </c>
      <c r="I75" s="76">
        <f t="shared" si="1"/>
        <v>1.0196078431372548</v>
      </c>
    </row>
    <row r="76" spans="1:9" ht="18.75">
      <c r="A76" s="364"/>
      <c r="B76" s="58">
        <v>17</v>
      </c>
      <c r="C76" s="58">
        <v>8</v>
      </c>
      <c r="D76" s="7" t="s">
        <v>88</v>
      </c>
      <c r="E76" s="62">
        <v>33</v>
      </c>
      <c r="F76" s="62"/>
      <c r="G76" s="62">
        <v>33</v>
      </c>
      <c r="H76" s="70">
        <f>NIC_NADRS!BL76/2</f>
        <v>28</v>
      </c>
      <c r="I76" s="76">
        <f t="shared" si="1"/>
        <v>0.8484848484848485</v>
      </c>
    </row>
    <row r="77" spans="1:9" ht="18.75">
      <c r="A77" s="364"/>
      <c r="B77" s="345">
        <v>18</v>
      </c>
      <c r="C77" s="345">
        <v>9</v>
      </c>
      <c r="D77" s="358" t="s">
        <v>89</v>
      </c>
      <c r="E77" s="349">
        <v>449</v>
      </c>
      <c r="F77" s="1" t="s">
        <v>90</v>
      </c>
      <c r="G77" s="62">
        <v>49</v>
      </c>
      <c r="H77" s="70">
        <f>NIC_NADRS!BL77/2</f>
        <v>35.5</v>
      </c>
      <c r="I77" s="76">
        <f t="shared" si="1"/>
        <v>0.7244897959183674</v>
      </c>
    </row>
    <row r="78" spans="1:9" ht="18.75">
      <c r="A78" s="364"/>
      <c r="B78" s="345"/>
      <c r="C78" s="345"/>
      <c r="D78" s="358"/>
      <c r="E78" s="349"/>
      <c r="F78" s="86" t="s">
        <v>91</v>
      </c>
      <c r="G78" s="89">
        <v>73</v>
      </c>
      <c r="H78" s="87">
        <f>NIC_NADRS!BL78/2</f>
        <v>73</v>
      </c>
      <c r="I78" s="88">
        <f t="shared" si="1"/>
        <v>1</v>
      </c>
    </row>
    <row r="79" spans="1:9" ht="18.75">
      <c r="A79" s="364"/>
      <c r="B79" s="345"/>
      <c r="C79" s="345"/>
      <c r="D79" s="358"/>
      <c r="E79" s="349"/>
      <c r="F79" s="86" t="s">
        <v>92</v>
      </c>
      <c r="G79" s="89">
        <v>116</v>
      </c>
      <c r="H79" s="87">
        <f>NIC_NADRS!BL79/2</f>
        <v>114.5</v>
      </c>
      <c r="I79" s="88">
        <f t="shared" si="1"/>
        <v>0.9870689655172413</v>
      </c>
    </row>
    <row r="80" spans="1:9" ht="18.75">
      <c r="A80" s="364"/>
      <c r="B80" s="345"/>
      <c r="C80" s="345"/>
      <c r="D80" s="358"/>
      <c r="E80" s="349"/>
      <c r="F80" s="1" t="s">
        <v>93</v>
      </c>
      <c r="G80" s="62">
        <v>68</v>
      </c>
      <c r="H80" s="70">
        <f>NIC_NADRS!BL80/2</f>
        <v>56</v>
      </c>
      <c r="I80" s="76">
        <f t="shared" si="1"/>
        <v>0.8235294117647058</v>
      </c>
    </row>
    <row r="81" spans="1:9" ht="18.75">
      <c r="A81" s="364"/>
      <c r="B81" s="345"/>
      <c r="C81" s="345"/>
      <c r="D81" s="358"/>
      <c r="E81" s="349"/>
      <c r="F81" s="1" t="s">
        <v>94</v>
      </c>
      <c r="G81" s="62">
        <v>98</v>
      </c>
      <c r="H81" s="70">
        <f>NIC_NADRS!BL81/2</f>
        <v>94</v>
      </c>
      <c r="I81" s="76">
        <f t="shared" si="1"/>
        <v>0.9591836734693877</v>
      </c>
    </row>
    <row r="82" spans="1:9" ht="18.75">
      <c r="A82" s="364"/>
      <c r="B82" s="345"/>
      <c r="C82" s="345"/>
      <c r="D82" s="358"/>
      <c r="E82" s="349"/>
      <c r="F82" s="86" t="s">
        <v>155</v>
      </c>
      <c r="G82" s="89">
        <v>64</v>
      </c>
      <c r="H82" s="87">
        <f>NIC_NADRS!BL82/2</f>
        <v>63.5</v>
      </c>
      <c r="I82" s="88">
        <f t="shared" si="1"/>
        <v>0.9921875</v>
      </c>
    </row>
    <row r="83" spans="1:9" ht="18.75">
      <c r="A83" s="364" t="s">
        <v>95</v>
      </c>
      <c r="B83" s="345">
        <v>19</v>
      </c>
      <c r="C83" s="345">
        <v>1</v>
      </c>
      <c r="D83" s="358" t="s">
        <v>96</v>
      </c>
      <c r="E83" s="349">
        <v>186</v>
      </c>
      <c r="F83" s="1" t="s">
        <v>97</v>
      </c>
      <c r="G83" s="62">
        <v>97</v>
      </c>
      <c r="H83" s="70">
        <f>NIC_NADRS!BL83/2</f>
        <v>67.5</v>
      </c>
      <c r="I83" s="76">
        <f t="shared" si="1"/>
        <v>0.6958762886597938</v>
      </c>
    </row>
    <row r="84" spans="1:9" ht="18.75">
      <c r="A84" s="364"/>
      <c r="B84" s="345"/>
      <c r="C84" s="345"/>
      <c r="D84" s="358"/>
      <c r="E84" s="349"/>
      <c r="F84" s="1" t="s">
        <v>98</v>
      </c>
      <c r="G84" s="62">
        <v>108</v>
      </c>
      <c r="H84" s="70">
        <f>NIC_NADRS!BL84/2</f>
        <v>76.5</v>
      </c>
      <c r="I84" s="76">
        <f t="shared" si="1"/>
        <v>0.7083333333333334</v>
      </c>
    </row>
    <row r="85" spans="1:9" ht="15" customHeight="1">
      <c r="A85" s="364"/>
      <c r="B85" s="345"/>
      <c r="C85" s="345"/>
      <c r="D85" s="358"/>
      <c r="E85" s="349"/>
      <c r="F85" s="1" t="s">
        <v>99</v>
      </c>
      <c r="G85" s="62">
        <v>48</v>
      </c>
      <c r="H85" s="70">
        <f>NIC_NADRS!BL85/2</f>
        <v>35.5</v>
      </c>
      <c r="I85" s="76">
        <f t="shared" si="1"/>
        <v>0.7395833333333334</v>
      </c>
    </row>
    <row r="86" spans="1:9" ht="30">
      <c r="A86" s="364"/>
      <c r="B86" s="58">
        <v>20</v>
      </c>
      <c r="C86" s="58">
        <v>2</v>
      </c>
      <c r="D86" s="7" t="s">
        <v>100</v>
      </c>
      <c r="E86" s="62">
        <v>5</v>
      </c>
      <c r="F86" s="1"/>
      <c r="G86" s="62">
        <v>5</v>
      </c>
      <c r="H86" s="70">
        <f>NIC_NADRS!BL86/2</f>
        <v>0</v>
      </c>
      <c r="I86" s="76">
        <f t="shared" si="1"/>
        <v>0</v>
      </c>
    </row>
    <row r="87" spans="1:9" ht="18.75">
      <c r="A87" s="364"/>
      <c r="B87" s="58">
        <v>21</v>
      </c>
      <c r="C87" s="58">
        <v>3</v>
      </c>
      <c r="D87" s="7" t="s">
        <v>101</v>
      </c>
      <c r="E87" s="62">
        <v>8</v>
      </c>
      <c r="F87" s="1"/>
      <c r="G87" s="62">
        <v>8</v>
      </c>
      <c r="H87" s="70">
        <f>NIC_NADRS!BL87/2</f>
        <v>0</v>
      </c>
      <c r="I87" s="76">
        <f t="shared" si="1"/>
        <v>0</v>
      </c>
    </row>
    <row r="88" spans="1:9" ht="18.75">
      <c r="A88" s="364"/>
      <c r="B88" s="345">
        <v>22</v>
      </c>
      <c r="C88" s="345">
        <v>4</v>
      </c>
      <c r="D88" s="358" t="s">
        <v>102</v>
      </c>
      <c r="E88" s="349">
        <v>278</v>
      </c>
      <c r="F88" s="1" t="s">
        <v>103</v>
      </c>
      <c r="G88" s="62">
        <v>51</v>
      </c>
      <c r="H88" s="70">
        <f>NIC_NADRS!BL88/2</f>
        <v>23</v>
      </c>
      <c r="I88" s="76">
        <f t="shared" si="1"/>
        <v>0.45098039215686275</v>
      </c>
    </row>
    <row r="89" spans="1:9" ht="18.75">
      <c r="A89" s="364"/>
      <c r="B89" s="345"/>
      <c r="C89" s="345"/>
      <c r="D89" s="358"/>
      <c r="E89" s="349"/>
      <c r="F89" s="1" t="s">
        <v>104</v>
      </c>
      <c r="G89" s="62">
        <v>65</v>
      </c>
      <c r="H89" s="70">
        <f>NIC_NADRS!BL89/2</f>
        <v>36</v>
      </c>
      <c r="I89" s="76">
        <f t="shared" si="1"/>
        <v>0.5538461538461539</v>
      </c>
    </row>
    <row r="90" spans="1:9" ht="18.75">
      <c r="A90" s="364"/>
      <c r="B90" s="345"/>
      <c r="C90" s="345"/>
      <c r="D90" s="358"/>
      <c r="E90" s="349"/>
      <c r="F90" s="1" t="s">
        <v>105</v>
      </c>
      <c r="G90" s="62">
        <v>86</v>
      </c>
      <c r="H90" s="70">
        <f>NIC_NADRS!BL90/2</f>
        <v>71</v>
      </c>
      <c r="I90" s="76">
        <f t="shared" si="1"/>
        <v>0.8255813953488372</v>
      </c>
    </row>
    <row r="91" spans="1:9" ht="18.75">
      <c r="A91" s="364"/>
      <c r="B91" s="345"/>
      <c r="C91" s="345"/>
      <c r="D91" s="358"/>
      <c r="E91" s="349"/>
      <c r="F91" s="1" t="s">
        <v>106</v>
      </c>
      <c r="G91" s="62">
        <v>50</v>
      </c>
      <c r="H91" s="70">
        <f>NIC_NADRS!BL91/2</f>
        <v>37.5</v>
      </c>
      <c r="I91" s="76">
        <f t="shared" si="1"/>
        <v>0.75</v>
      </c>
    </row>
    <row r="92" spans="1:9" ht="18.75">
      <c r="A92" s="364"/>
      <c r="B92" s="345"/>
      <c r="C92" s="345"/>
      <c r="D92" s="358"/>
      <c r="E92" s="349"/>
      <c r="F92" s="1" t="s">
        <v>107</v>
      </c>
      <c r="G92" s="62">
        <v>12</v>
      </c>
      <c r="H92" s="70">
        <f>NIC_NADRS!BL92/2</f>
        <v>9</v>
      </c>
      <c r="I92" s="76">
        <f t="shared" si="1"/>
        <v>0.75</v>
      </c>
    </row>
    <row r="93" spans="1:9" ht="18.75">
      <c r="A93" s="364"/>
      <c r="B93" s="345">
        <v>23</v>
      </c>
      <c r="C93" s="345">
        <v>5</v>
      </c>
      <c r="D93" s="358" t="s">
        <v>108</v>
      </c>
      <c r="E93" s="349">
        <v>257</v>
      </c>
      <c r="F93" s="1" t="s">
        <v>109</v>
      </c>
      <c r="G93" s="62">
        <v>74</v>
      </c>
      <c r="H93" s="70">
        <f>NIC_NADRS!BL93/2</f>
        <v>49.5</v>
      </c>
      <c r="I93" s="76">
        <f t="shared" si="1"/>
        <v>0.668918918918919</v>
      </c>
    </row>
    <row r="94" spans="1:9" ht="18.75">
      <c r="A94" s="364"/>
      <c r="B94" s="345"/>
      <c r="C94" s="345"/>
      <c r="D94" s="358"/>
      <c r="E94" s="349"/>
      <c r="F94" s="1" t="s">
        <v>110</v>
      </c>
      <c r="G94" s="62">
        <v>41</v>
      </c>
      <c r="H94" s="70">
        <f>NIC_NADRS!BL94/2</f>
        <v>36.5</v>
      </c>
      <c r="I94" s="76">
        <f t="shared" si="1"/>
        <v>0.8902439024390244</v>
      </c>
    </row>
    <row r="95" spans="1:9" ht="18.75">
      <c r="A95" s="364"/>
      <c r="B95" s="345"/>
      <c r="C95" s="345"/>
      <c r="D95" s="358"/>
      <c r="E95" s="349"/>
      <c r="F95" s="1" t="s">
        <v>111</v>
      </c>
      <c r="G95" s="62">
        <v>36</v>
      </c>
      <c r="H95" s="70">
        <f>NIC_NADRS!BL95/2</f>
        <v>30</v>
      </c>
      <c r="I95" s="76">
        <f t="shared" si="1"/>
        <v>0.8333333333333334</v>
      </c>
    </row>
    <row r="96" spans="1:9" ht="18.75">
      <c r="A96" s="364"/>
      <c r="B96" s="345"/>
      <c r="C96" s="345"/>
      <c r="D96" s="358"/>
      <c r="E96" s="349"/>
      <c r="F96" s="86" t="s">
        <v>112</v>
      </c>
      <c r="G96" s="89">
        <v>40</v>
      </c>
      <c r="H96" s="87">
        <f>NIC_NADRS!BL96/2</f>
        <v>36.5</v>
      </c>
      <c r="I96" s="88">
        <f t="shared" si="1"/>
        <v>0.9125</v>
      </c>
    </row>
    <row r="97" spans="1:9" ht="18.75">
      <c r="A97" s="364"/>
      <c r="B97" s="345"/>
      <c r="C97" s="345"/>
      <c r="D97" s="358"/>
      <c r="E97" s="349"/>
      <c r="F97" s="1" t="s">
        <v>113</v>
      </c>
      <c r="G97" s="62">
        <v>42</v>
      </c>
      <c r="H97" s="70">
        <f>NIC_NADRS!BL97/2</f>
        <v>15.5</v>
      </c>
      <c r="I97" s="76">
        <f t="shared" si="1"/>
        <v>0.36904761904761907</v>
      </c>
    </row>
    <row r="98" spans="1:9" ht="18.75">
      <c r="A98" s="364"/>
      <c r="B98" s="345">
        <v>24</v>
      </c>
      <c r="C98" s="345">
        <v>6</v>
      </c>
      <c r="D98" s="358" t="s">
        <v>114</v>
      </c>
      <c r="E98" s="349">
        <v>417</v>
      </c>
      <c r="F98" s="1" t="s">
        <v>115</v>
      </c>
      <c r="G98" s="62">
        <v>37</v>
      </c>
      <c r="H98" s="70">
        <f>NIC_NADRS!BL98/2</f>
        <v>27.5</v>
      </c>
      <c r="I98" s="76">
        <f t="shared" si="1"/>
        <v>0.7432432432432432</v>
      </c>
    </row>
    <row r="99" spans="1:9" ht="18.75">
      <c r="A99" s="364"/>
      <c r="B99" s="345"/>
      <c r="C99" s="345"/>
      <c r="D99" s="358"/>
      <c r="E99" s="349"/>
      <c r="F99" s="1" t="s">
        <v>116</v>
      </c>
      <c r="G99" s="62">
        <v>84</v>
      </c>
      <c r="H99" s="70">
        <f>NIC_NADRS!BL99/2</f>
        <v>58.5</v>
      </c>
      <c r="I99" s="76">
        <f t="shared" si="1"/>
        <v>0.6964285714285714</v>
      </c>
    </row>
    <row r="100" spans="1:9" ht="18.75">
      <c r="A100" s="364"/>
      <c r="B100" s="345"/>
      <c r="C100" s="345"/>
      <c r="D100" s="358"/>
      <c r="E100" s="349"/>
      <c r="F100" s="1" t="s">
        <v>117</v>
      </c>
      <c r="G100" s="62">
        <v>34</v>
      </c>
      <c r="H100" s="70">
        <f>NIC_NADRS!BL100/2</f>
        <v>22.5</v>
      </c>
      <c r="I100" s="76">
        <f t="shared" si="1"/>
        <v>0.6617647058823529</v>
      </c>
    </row>
    <row r="101" spans="1:9" ht="18.75">
      <c r="A101" s="364"/>
      <c r="B101" s="345"/>
      <c r="C101" s="345"/>
      <c r="D101" s="358"/>
      <c r="E101" s="349"/>
      <c r="F101" s="86" t="s">
        <v>118</v>
      </c>
      <c r="G101" s="89">
        <v>61</v>
      </c>
      <c r="H101" s="87">
        <f>NIC_NADRS!BL101/2</f>
        <v>55.5</v>
      </c>
      <c r="I101" s="88">
        <f t="shared" si="1"/>
        <v>0.9098360655737705</v>
      </c>
    </row>
    <row r="102" spans="1:9" ht="18.75">
      <c r="A102" s="364"/>
      <c r="B102" s="345"/>
      <c r="C102" s="345"/>
      <c r="D102" s="358"/>
      <c r="E102" s="349"/>
      <c r="F102" s="1" t="s">
        <v>119</v>
      </c>
      <c r="G102" s="62">
        <v>75</v>
      </c>
      <c r="H102" s="70">
        <f>NIC_NADRS!BL102/2</f>
        <v>55</v>
      </c>
      <c r="I102" s="76">
        <f t="shared" si="1"/>
        <v>0.7333333333333333</v>
      </c>
    </row>
    <row r="103" spans="1:9" ht="18.75">
      <c r="A103" s="364"/>
      <c r="B103" s="345"/>
      <c r="C103" s="345"/>
      <c r="D103" s="358"/>
      <c r="E103" s="349"/>
      <c r="F103" s="86" t="s">
        <v>120</v>
      </c>
      <c r="G103" s="89">
        <v>74</v>
      </c>
      <c r="H103" s="87">
        <f>NIC_NADRS!BL103/2</f>
        <v>68</v>
      </c>
      <c r="I103" s="88">
        <f t="shared" si="1"/>
        <v>0.918918918918919</v>
      </c>
    </row>
    <row r="104" spans="1:9" ht="18.75">
      <c r="A104" s="364"/>
      <c r="B104" s="345">
        <v>25</v>
      </c>
      <c r="C104" s="345">
        <v>7</v>
      </c>
      <c r="D104" s="358" t="s">
        <v>121</v>
      </c>
      <c r="E104" s="349">
        <v>429</v>
      </c>
      <c r="F104" s="1" t="s">
        <v>122</v>
      </c>
      <c r="G104" s="1">
        <v>84</v>
      </c>
      <c r="H104" s="70">
        <f>NIC_NADRS!BL104/2</f>
        <v>46.5</v>
      </c>
      <c r="I104" s="76">
        <f t="shared" si="1"/>
        <v>0.5535714285714286</v>
      </c>
    </row>
    <row r="105" spans="1:9" ht="18.75">
      <c r="A105" s="364"/>
      <c r="B105" s="345"/>
      <c r="C105" s="345"/>
      <c r="D105" s="358"/>
      <c r="E105" s="349"/>
      <c r="F105" s="1" t="s">
        <v>123</v>
      </c>
      <c r="G105" s="1">
        <v>101</v>
      </c>
      <c r="H105" s="70">
        <f>NIC_NADRS!BL105/2</f>
        <v>54</v>
      </c>
      <c r="I105" s="76">
        <f t="shared" si="1"/>
        <v>0.5346534653465347</v>
      </c>
    </row>
    <row r="106" spans="1:9" ht="18.75">
      <c r="A106" s="364"/>
      <c r="B106" s="345"/>
      <c r="C106" s="345"/>
      <c r="D106" s="358"/>
      <c r="E106" s="349"/>
      <c r="F106" s="1" t="s">
        <v>124</v>
      </c>
      <c r="G106" s="1">
        <v>55</v>
      </c>
      <c r="H106" s="70">
        <f>NIC_NADRS!BL106/2</f>
        <v>44</v>
      </c>
      <c r="I106" s="76">
        <f t="shared" si="1"/>
        <v>0.8</v>
      </c>
    </row>
    <row r="107" spans="1:9" ht="18.75">
      <c r="A107" s="364"/>
      <c r="B107" s="345"/>
      <c r="C107" s="345"/>
      <c r="D107" s="358"/>
      <c r="E107" s="349"/>
      <c r="F107" s="1" t="s">
        <v>125</v>
      </c>
      <c r="G107" s="1">
        <v>76</v>
      </c>
      <c r="H107" s="70">
        <f>NIC_NADRS!BL107/2</f>
        <v>53.5</v>
      </c>
      <c r="I107" s="76">
        <f t="shared" si="1"/>
        <v>0.7039473684210527</v>
      </c>
    </row>
    <row r="108" spans="1:9" ht="18.75">
      <c r="A108" s="364"/>
      <c r="B108" s="345"/>
      <c r="C108" s="345"/>
      <c r="D108" s="358"/>
      <c r="E108" s="349"/>
      <c r="F108" s="1" t="s">
        <v>126</v>
      </c>
      <c r="G108" s="1">
        <v>76</v>
      </c>
      <c r="H108" s="70">
        <f>NIC_NADRS!BL108/2</f>
        <v>64</v>
      </c>
      <c r="I108" s="76">
        <f t="shared" si="1"/>
        <v>0.8421052631578947</v>
      </c>
    </row>
    <row r="109" spans="1:9" ht="18.75">
      <c r="A109" s="364"/>
      <c r="B109" s="345">
        <v>26</v>
      </c>
      <c r="C109" s="345">
        <v>8</v>
      </c>
      <c r="D109" s="401" t="s">
        <v>127</v>
      </c>
      <c r="E109" s="400">
        <v>305</v>
      </c>
      <c r="F109" s="86" t="s">
        <v>128</v>
      </c>
      <c r="G109" s="89">
        <v>78</v>
      </c>
      <c r="H109" s="87">
        <f>NIC_NADRS!BL109/2</f>
        <v>72.5</v>
      </c>
      <c r="I109" s="88">
        <f t="shared" si="1"/>
        <v>0.9294871794871795</v>
      </c>
    </row>
    <row r="110" spans="1:9" ht="18.75">
      <c r="A110" s="364"/>
      <c r="B110" s="345"/>
      <c r="C110" s="345"/>
      <c r="D110" s="401"/>
      <c r="E110" s="400"/>
      <c r="F110" s="86" t="s">
        <v>129</v>
      </c>
      <c r="G110" s="89">
        <v>48</v>
      </c>
      <c r="H110" s="87">
        <f>NIC_NADRS!BL110/2</f>
        <v>45</v>
      </c>
      <c r="I110" s="88">
        <f t="shared" si="1"/>
        <v>0.9375</v>
      </c>
    </row>
    <row r="111" spans="1:9" ht="18.75">
      <c r="A111" s="364"/>
      <c r="B111" s="345"/>
      <c r="C111" s="345"/>
      <c r="D111" s="401"/>
      <c r="E111" s="400"/>
      <c r="F111" s="86" t="s">
        <v>130</v>
      </c>
      <c r="G111" s="86">
        <v>23</v>
      </c>
      <c r="H111" s="87">
        <f>NIC_NADRS!BL111/2</f>
        <v>22</v>
      </c>
      <c r="I111" s="88">
        <f t="shared" si="1"/>
        <v>0.9565217391304348</v>
      </c>
    </row>
    <row r="112" spans="1:9" ht="18.75">
      <c r="A112" s="364"/>
      <c r="B112" s="345"/>
      <c r="C112" s="345"/>
      <c r="D112" s="401"/>
      <c r="E112" s="400"/>
      <c r="F112" s="86" t="s">
        <v>131</v>
      </c>
      <c r="G112" s="86">
        <v>48</v>
      </c>
      <c r="H112" s="87">
        <f>NIC_NADRS!BL112/2</f>
        <v>43</v>
      </c>
      <c r="I112" s="88">
        <f t="shared" si="1"/>
        <v>0.8958333333333334</v>
      </c>
    </row>
    <row r="113" spans="1:9" ht="18.75">
      <c r="A113" s="364"/>
      <c r="B113" s="345"/>
      <c r="C113" s="345"/>
      <c r="D113" s="401"/>
      <c r="E113" s="400"/>
      <c r="F113" s="86" t="s">
        <v>132</v>
      </c>
      <c r="G113" s="86">
        <v>25</v>
      </c>
      <c r="H113" s="87">
        <f>NIC_NADRS!BL113/2</f>
        <v>28</v>
      </c>
      <c r="I113" s="88">
        <f t="shared" si="1"/>
        <v>1.12</v>
      </c>
    </row>
    <row r="114" spans="1:9" ht="18.75">
      <c r="A114" s="364"/>
      <c r="B114" s="345"/>
      <c r="C114" s="345"/>
      <c r="D114" s="401"/>
      <c r="E114" s="400"/>
      <c r="F114" s="86" t="s">
        <v>133</v>
      </c>
      <c r="G114" s="86">
        <v>40</v>
      </c>
      <c r="H114" s="87">
        <f>NIC_NADRS!BL114/2</f>
        <v>42</v>
      </c>
      <c r="I114" s="88">
        <f t="shared" si="1"/>
        <v>1.05</v>
      </c>
    </row>
    <row r="115" spans="1:9" ht="19.5" thickBot="1">
      <c r="A115" s="364"/>
      <c r="B115" s="345"/>
      <c r="C115" s="345"/>
      <c r="D115" s="401"/>
      <c r="E115" s="400"/>
      <c r="F115" s="86" t="s">
        <v>134</v>
      </c>
      <c r="G115" s="86">
        <v>8</v>
      </c>
      <c r="H115" s="87">
        <f>NIC_NADRS!BL115/2</f>
        <v>8</v>
      </c>
      <c r="I115" s="88">
        <f t="shared" si="1"/>
        <v>1</v>
      </c>
    </row>
    <row r="116" spans="1:9" ht="18.75">
      <c r="A116" s="364" t="s">
        <v>135</v>
      </c>
      <c r="B116" s="58">
        <v>27</v>
      </c>
      <c r="C116" s="58">
        <v>1</v>
      </c>
      <c r="D116" s="67" t="s">
        <v>136</v>
      </c>
      <c r="E116" s="61">
        <v>128</v>
      </c>
      <c r="F116" s="31" t="s">
        <v>196</v>
      </c>
      <c r="G116" s="1">
        <v>63</v>
      </c>
      <c r="H116" s="70">
        <f>NIC_NADRS!BL116/2</f>
        <v>39.5</v>
      </c>
      <c r="I116" s="76">
        <f t="shared" si="1"/>
        <v>0.626984126984127</v>
      </c>
    </row>
    <row r="117" spans="1:9" ht="18.75">
      <c r="A117" s="364"/>
      <c r="B117" s="345">
        <v>28</v>
      </c>
      <c r="C117" s="345">
        <v>2</v>
      </c>
      <c r="D117" s="313" t="s">
        <v>137</v>
      </c>
      <c r="E117" s="349">
        <v>272</v>
      </c>
      <c r="F117" s="1" t="s">
        <v>138</v>
      </c>
      <c r="G117" s="62">
        <v>66</v>
      </c>
      <c r="H117" s="70">
        <f>NIC_NADRS!BL117/2</f>
        <v>15.5</v>
      </c>
      <c r="I117" s="76">
        <f t="shared" si="1"/>
        <v>0.23484848484848486</v>
      </c>
    </row>
    <row r="118" spans="1:9" ht="18.75">
      <c r="A118" s="364"/>
      <c r="B118" s="345"/>
      <c r="C118" s="345"/>
      <c r="D118" s="313"/>
      <c r="E118" s="349"/>
      <c r="F118" s="1" t="s">
        <v>139</v>
      </c>
      <c r="G118" s="62">
        <v>66</v>
      </c>
      <c r="H118" s="70">
        <f>NIC_NADRS!BL118/2</f>
        <v>8.5</v>
      </c>
      <c r="I118" s="76">
        <f t="shared" si="1"/>
        <v>0.12878787878787878</v>
      </c>
    </row>
    <row r="119" spans="1:9" ht="18.75">
      <c r="A119" s="364"/>
      <c r="B119" s="345"/>
      <c r="C119" s="345"/>
      <c r="D119" s="313"/>
      <c r="E119" s="349"/>
      <c r="F119" s="1" t="s">
        <v>187</v>
      </c>
      <c r="G119" s="62"/>
      <c r="H119" s="70">
        <f>NIC_NADRS!BL119/2</f>
        <v>26.5</v>
      </c>
      <c r="I119" s="76"/>
    </row>
    <row r="120" spans="1:9" ht="18.75">
      <c r="A120" s="364"/>
      <c r="B120" s="345"/>
      <c r="C120" s="345"/>
      <c r="D120" s="313"/>
      <c r="E120" s="349"/>
      <c r="F120" s="1" t="s">
        <v>188</v>
      </c>
      <c r="G120" s="62"/>
      <c r="H120" s="70">
        <f>NIC_NADRS!BL120/2</f>
        <v>15</v>
      </c>
      <c r="I120" s="76"/>
    </row>
    <row r="121" spans="1:9" ht="18.75">
      <c r="A121" s="364"/>
      <c r="B121" s="345"/>
      <c r="C121" s="345"/>
      <c r="D121" s="313"/>
      <c r="E121" s="349"/>
      <c r="F121" s="1" t="s">
        <v>189</v>
      </c>
      <c r="G121" s="62"/>
      <c r="H121" s="70">
        <f>NIC_NADRS!BL121/2</f>
        <v>11</v>
      </c>
      <c r="I121" s="76"/>
    </row>
    <row r="122" spans="1:9" ht="18.75">
      <c r="A122" s="364"/>
      <c r="B122" s="345"/>
      <c r="C122" s="345"/>
      <c r="D122" s="313"/>
      <c r="E122" s="349"/>
      <c r="F122" s="1" t="s">
        <v>140</v>
      </c>
      <c r="G122" s="62">
        <v>88</v>
      </c>
      <c r="H122" s="70">
        <f>NIC_NADRS!BL122/2</f>
        <v>36</v>
      </c>
      <c r="I122" s="76">
        <f t="shared" si="1"/>
        <v>0.4090909090909091</v>
      </c>
    </row>
    <row r="123" spans="1:9" ht="30.75">
      <c r="A123" s="364"/>
      <c r="B123" s="345"/>
      <c r="C123" s="345"/>
      <c r="D123" s="313"/>
      <c r="E123" s="349"/>
      <c r="F123" s="12" t="s">
        <v>162</v>
      </c>
      <c r="G123" s="62">
        <v>16</v>
      </c>
      <c r="H123" s="70">
        <f>NIC_NADRS!BL123/2</f>
        <v>15.5</v>
      </c>
      <c r="I123" s="76">
        <f t="shared" si="1"/>
        <v>0.96875</v>
      </c>
    </row>
    <row r="124" spans="1:9" ht="18.75">
      <c r="A124" s="364"/>
      <c r="B124" s="58">
        <v>29</v>
      </c>
      <c r="C124" s="58">
        <v>3</v>
      </c>
      <c r="D124" s="105" t="s">
        <v>141</v>
      </c>
      <c r="E124" s="89">
        <v>31</v>
      </c>
      <c r="F124" s="86"/>
      <c r="G124" s="89">
        <v>29</v>
      </c>
      <c r="H124" s="87">
        <f>NIC_NADRS!BL124/2</f>
        <v>31.5</v>
      </c>
      <c r="I124" s="88">
        <f t="shared" si="1"/>
        <v>1.0862068965517242</v>
      </c>
    </row>
    <row r="125" spans="1:9" ht="18.75">
      <c r="A125" s="364"/>
      <c r="B125" s="58">
        <v>30</v>
      </c>
      <c r="C125" s="58">
        <v>4</v>
      </c>
      <c r="D125" s="29" t="s">
        <v>142</v>
      </c>
      <c r="E125" s="62">
        <v>60</v>
      </c>
      <c r="F125" s="1" t="s">
        <v>143</v>
      </c>
      <c r="G125" s="62">
        <v>46</v>
      </c>
      <c r="H125" s="70">
        <f>NIC_NADRS!BL125/2</f>
        <v>32.5</v>
      </c>
      <c r="I125" s="76">
        <f t="shared" si="1"/>
        <v>0.7065217391304348</v>
      </c>
    </row>
    <row r="126" spans="1:9" ht="18.75">
      <c r="A126" s="364"/>
      <c r="B126" s="58">
        <v>31</v>
      </c>
      <c r="C126" s="58">
        <v>5</v>
      </c>
      <c r="D126" s="29" t="s">
        <v>144</v>
      </c>
      <c r="E126" s="62">
        <v>46</v>
      </c>
      <c r="F126" s="1" t="s">
        <v>184</v>
      </c>
      <c r="G126" s="1">
        <v>44</v>
      </c>
      <c r="H126" s="70">
        <f>NIC_NADRS!BL126/2</f>
        <v>35.5</v>
      </c>
      <c r="I126" s="76">
        <f t="shared" si="1"/>
        <v>0.8068181818181818</v>
      </c>
    </row>
    <row r="127" spans="1:9" ht="18.75">
      <c r="A127" s="364"/>
      <c r="B127" s="58">
        <v>32</v>
      </c>
      <c r="C127" s="58">
        <v>6</v>
      </c>
      <c r="D127" s="7" t="s">
        <v>145</v>
      </c>
      <c r="E127" s="62">
        <v>59</v>
      </c>
      <c r="F127" s="1" t="s">
        <v>161</v>
      </c>
      <c r="G127" s="1">
        <v>59</v>
      </c>
      <c r="H127" s="70">
        <f>NIC_NADRS!BL127/2</f>
        <v>0</v>
      </c>
      <c r="I127" s="76">
        <f t="shared" si="1"/>
        <v>0</v>
      </c>
    </row>
    <row r="128" spans="1:9" ht="18.75">
      <c r="A128" s="364"/>
      <c r="B128" s="58">
        <v>33</v>
      </c>
      <c r="C128" s="58">
        <v>7</v>
      </c>
      <c r="D128" s="105" t="s">
        <v>146</v>
      </c>
      <c r="E128" s="89">
        <v>16</v>
      </c>
      <c r="F128" s="86" t="s">
        <v>183</v>
      </c>
      <c r="G128" s="86">
        <v>16</v>
      </c>
      <c r="H128" s="87">
        <f>NIC_NADRS!BL128/2</f>
        <v>16</v>
      </c>
      <c r="I128" s="88">
        <f t="shared" si="1"/>
        <v>1</v>
      </c>
    </row>
    <row r="129" spans="1:9" ht="18.75">
      <c r="A129" s="364"/>
      <c r="B129" s="58">
        <v>34</v>
      </c>
      <c r="C129" s="58">
        <v>8</v>
      </c>
      <c r="D129" s="29" t="s">
        <v>147</v>
      </c>
      <c r="E129" s="62">
        <v>52</v>
      </c>
      <c r="F129" s="1" t="s">
        <v>182</v>
      </c>
      <c r="G129" s="1">
        <v>50</v>
      </c>
      <c r="H129" s="70">
        <f>NIC_NADRS!BL129/2</f>
        <v>38</v>
      </c>
      <c r="I129" s="76">
        <f t="shared" si="1"/>
        <v>0.76</v>
      </c>
    </row>
    <row r="130" spans="1:9" ht="18.75">
      <c r="A130" s="364"/>
      <c r="B130" s="345">
        <v>35</v>
      </c>
      <c r="C130" s="345">
        <v>9</v>
      </c>
      <c r="D130" s="313" t="s">
        <v>148</v>
      </c>
      <c r="E130" s="349">
        <v>355</v>
      </c>
      <c r="F130" s="130" t="s">
        <v>178</v>
      </c>
      <c r="G130" s="131">
        <v>35</v>
      </c>
      <c r="H130" s="70">
        <f>NIC_NADRS!BL130/2</f>
        <v>14.5</v>
      </c>
      <c r="I130" s="76">
        <f t="shared" si="1"/>
        <v>0.4142857142857143</v>
      </c>
    </row>
    <row r="131" spans="1:9" ht="18.75">
      <c r="A131" s="364"/>
      <c r="B131" s="345"/>
      <c r="C131" s="345"/>
      <c r="D131" s="313"/>
      <c r="E131" s="349"/>
      <c r="F131" s="1" t="s">
        <v>149</v>
      </c>
      <c r="G131" s="131">
        <v>75</v>
      </c>
      <c r="H131" s="70">
        <f>NIC_NADRS!BL131/2</f>
        <v>48.5</v>
      </c>
      <c r="I131" s="76">
        <f t="shared" si="1"/>
        <v>0.6466666666666666</v>
      </c>
    </row>
    <row r="132" spans="1:9" ht="18.75">
      <c r="A132" s="365"/>
      <c r="B132" s="346"/>
      <c r="C132" s="346"/>
      <c r="D132" s="314"/>
      <c r="E132" s="353"/>
      <c r="F132" s="130" t="s">
        <v>179</v>
      </c>
      <c r="G132" s="131">
        <v>38</v>
      </c>
      <c r="H132" s="70">
        <f>NIC_NADRS!BL132/2</f>
        <v>30</v>
      </c>
      <c r="I132" s="133"/>
    </row>
    <row r="133" spans="1:9" ht="19.5" thickBot="1">
      <c r="A133" s="366"/>
      <c r="B133" s="347"/>
      <c r="C133" s="347"/>
      <c r="D133" s="315"/>
      <c r="E133" s="354"/>
      <c r="F133" s="132" t="s">
        <v>180</v>
      </c>
      <c r="G133" s="131">
        <v>210</v>
      </c>
      <c r="H133" s="70">
        <f>NIC_NADRS!BL133/2</f>
        <v>0</v>
      </c>
      <c r="I133" s="77">
        <f t="shared" si="1"/>
        <v>0</v>
      </c>
    </row>
    <row r="134" spans="1:8" ht="19.5" thickBot="1">
      <c r="A134" s="359" t="s">
        <v>150</v>
      </c>
      <c r="B134" s="360"/>
      <c r="C134" s="360"/>
      <c r="D134" s="361"/>
      <c r="E134" s="85">
        <f>SUM(E4:E133)</f>
        <v>7707</v>
      </c>
      <c r="F134" s="21"/>
      <c r="G134" s="46">
        <f>SUM(G4:G133)</f>
        <v>7592</v>
      </c>
      <c r="H134" s="69">
        <f>SUM(H4:H133)</f>
        <v>5465</v>
      </c>
    </row>
    <row r="135" s="23" customFormat="1" ht="18.75">
      <c r="H135" s="51">
        <f>H134/E134</f>
        <v>0.7090956273517581</v>
      </c>
    </row>
    <row r="136" s="23" customFormat="1" ht="18.75">
      <c r="H136" s="50"/>
    </row>
    <row r="137" s="23" customFormat="1" ht="18.75">
      <c r="H137" s="50"/>
    </row>
    <row r="138" s="23" customFormat="1" ht="18.75">
      <c r="H138" s="50"/>
    </row>
    <row r="139" s="23" customFormat="1" ht="18.75">
      <c r="H139" s="50"/>
    </row>
    <row r="140" s="23" customFormat="1" ht="18.75">
      <c r="H140" s="50"/>
    </row>
    <row r="141" s="23" customFormat="1" ht="18.75">
      <c r="H141" s="50"/>
    </row>
    <row r="142" s="23" customFormat="1" ht="18.75">
      <c r="H142" s="50"/>
    </row>
    <row r="143" s="23" customFormat="1" ht="18.75">
      <c r="H143" s="50"/>
    </row>
    <row r="144" s="23" customFormat="1" ht="18.75">
      <c r="H144" s="50"/>
    </row>
    <row r="145" s="23" customFormat="1" ht="18.75">
      <c r="H145" s="50"/>
    </row>
    <row r="146" s="23" customFormat="1" ht="18.75">
      <c r="H146" s="50"/>
    </row>
    <row r="147" s="23" customFormat="1" ht="18.75">
      <c r="H147" s="50"/>
    </row>
    <row r="148" s="23" customFormat="1" ht="18.75">
      <c r="H148" s="50"/>
    </row>
    <row r="149" s="23" customFormat="1" ht="18.75">
      <c r="H149" s="50"/>
    </row>
    <row r="150" s="23" customFormat="1" ht="18.75">
      <c r="H150" s="50"/>
    </row>
    <row r="151" s="23" customFormat="1" ht="18.75">
      <c r="H151" s="50"/>
    </row>
    <row r="152" s="23" customFormat="1" ht="18.75">
      <c r="H152" s="50"/>
    </row>
    <row r="153" s="23" customFormat="1" ht="18.75">
      <c r="H153" s="50"/>
    </row>
    <row r="154" s="23" customFormat="1" ht="18.75">
      <c r="H154" s="50"/>
    </row>
    <row r="155" s="23" customFormat="1" ht="18.75">
      <c r="H155" s="50"/>
    </row>
    <row r="156" s="23" customFormat="1" ht="18.75">
      <c r="H156" s="50"/>
    </row>
    <row r="157" s="23" customFormat="1" ht="18.75">
      <c r="H157" s="50"/>
    </row>
    <row r="158" s="23" customFormat="1" ht="18.75">
      <c r="H158" s="50"/>
    </row>
    <row r="159" s="23" customFormat="1" ht="18.75">
      <c r="H159" s="50"/>
    </row>
    <row r="160" s="23" customFormat="1" ht="18.75">
      <c r="H160" s="50"/>
    </row>
    <row r="161" s="23" customFormat="1" ht="18.75">
      <c r="H161" s="50"/>
    </row>
    <row r="162" s="23" customFormat="1" ht="18.75">
      <c r="H162" s="50"/>
    </row>
    <row r="163" s="23" customFormat="1" ht="18.75">
      <c r="H163" s="50"/>
    </row>
    <row r="164" s="23" customFormat="1" ht="18.75">
      <c r="H164" s="50"/>
    </row>
    <row r="165" s="23" customFormat="1" ht="18.75">
      <c r="H165" s="50"/>
    </row>
    <row r="166" s="23" customFormat="1" ht="18.75">
      <c r="H166" s="50"/>
    </row>
    <row r="167" s="23" customFormat="1" ht="18.75">
      <c r="H167" s="50"/>
    </row>
    <row r="168" s="23" customFormat="1" ht="18.75">
      <c r="H168" s="50"/>
    </row>
    <row r="169" s="23" customFormat="1" ht="18.75">
      <c r="H169" s="50"/>
    </row>
    <row r="170" s="23" customFormat="1" ht="18.75">
      <c r="H170" s="50"/>
    </row>
    <row r="171" s="23" customFormat="1" ht="18.75">
      <c r="H171" s="50"/>
    </row>
    <row r="172" s="23" customFormat="1" ht="18.75">
      <c r="H172" s="50"/>
    </row>
    <row r="173" s="23" customFormat="1" ht="18.75">
      <c r="H173" s="50"/>
    </row>
    <row r="174" s="23" customFormat="1" ht="18.75">
      <c r="H174" s="50"/>
    </row>
    <row r="175" s="23" customFormat="1" ht="18.75">
      <c r="H175" s="50"/>
    </row>
    <row r="176" s="23" customFormat="1" ht="18.75">
      <c r="H176" s="50"/>
    </row>
    <row r="177" s="23" customFormat="1" ht="18.75">
      <c r="H177" s="50"/>
    </row>
    <row r="178" s="23" customFormat="1" ht="18.75">
      <c r="H178" s="50"/>
    </row>
    <row r="179" s="23" customFormat="1" ht="18.75">
      <c r="H179" s="50"/>
    </row>
    <row r="180" s="23" customFormat="1" ht="18.75">
      <c r="H180" s="50"/>
    </row>
    <row r="181" s="23" customFormat="1" ht="18.75">
      <c r="H181" s="50"/>
    </row>
    <row r="182" s="23" customFormat="1" ht="18.75">
      <c r="H182" s="50"/>
    </row>
    <row r="183" s="23" customFormat="1" ht="18.75">
      <c r="H183" s="50"/>
    </row>
    <row r="184" s="23" customFormat="1" ht="18.75">
      <c r="H184" s="50"/>
    </row>
    <row r="185" s="23" customFormat="1" ht="18.75">
      <c r="H185" s="50"/>
    </row>
    <row r="186" s="23" customFormat="1" ht="18.75">
      <c r="H186" s="50"/>
    </row>
    <row r="187" s="23" customFormat="1" ht="18.75">
      <c r="H187" s="50"/>
    </row>
    <row r="188" s="23" customFormat="1" ht="18.75">
      <c r="H188" s="50"/>
    </row>
    <row r="189" s="23" customFormat="1" ht="18.75">
      <c r="H189" s="50"/>
    </row>
    <row r="190" s="23" customFormat="1" ht="18.75">
      <c r="H190" s="50"/>
    </row>
    <row r="191" s="23" customFormat="1" ht="18.75">
      <c r="H191" s="50"/>
    </row>
    <row r="192" s="23" customFormat="1" ht="18.75">
      <c r="H192" s="50"/>
    </row>
    <row r="193" s="23" customFormat="1" ht="18.75">
      <c r="H193" s="50"/>
    </row>
    <row r="194" s="23" customFormat="1" ht="18.75">
      <c r="H194" s="50"/>
    </row>
    <row r="195" s="23" customFormat="1" ht="18.75">
      <c r="H195" s="50"/>
    </row>
    <row r="196" s="23" customFormat="1" ht="18.75">
      <c r="H196" s="50"/>
    </row>
    <row r="197" s="23" customFormat="1" ht="18.75">
      <c r="H197" s="50"/>
    </row>
    <row r="198" s="23" customFormat="1" ht="18.75">
      <c r="H198" s="50"/>
    </row>
    <row r="199" s="23" customFormat="1" ht="18.75">
      <c r="H199" s="50"/>
    </row>
    <row r="200" s="23" customFormat="1" ht="18.75">
      <c r="H200" s="50"/>
    </row>
    <row r="201" s="23" customFormat="1" ht="18.75">
      <c r="H201" s="50"/>
    </row>
    <row r="202" s="23" customFormat="1" ht="18.75">
      <c r="H202" s="50"/>
    </row>
    <row r="203" s="23" customFormat="1" ht="18.75">
      <c r="H203" s="50"/>
    </row>
    <row r="204" s="23" customFormat="1" ht="18.75">
      <c r="H204" s="50"/>
    </row>
    <row r="205" s="23" customFormat="1" ht="18.75">
      <c r="H205" s="50"/>
    </row>
    <row r="206" s="23" customFormat="1" ht="18.75">
      <c r="H206" s="50"/>
    </row>
    <row r="207" s="23" customFormat="1" ht="18.75">
      <c r="H207" s="50"/>
    </row>
    <row r="208" s="23" customFormat="1" ht="18.75">
      <c r="H208" s="50"/>
    </row>
    <row r="209" s="23" customFormat="1" ht="18.75">
      <c r="H209" s="50"/>
    </row>
    <row r="210" s="23" customFormat="1" ht="18.75">
      <c r="H210" s="50"/>
    </row>
    <row r="211" s="23" customFormat="1" ht="18.75">
      <c r="H211" s="50"/>
    </row>
    <row r="212" s="23" customFormat="1" ht="18.75">
      <c r="H212" s="50"/>
    </row>
    <row r="213" s="23" customFormat="1" ht="18.75">
      <c r="H213" s="50"/>
    </row>
    <row r="214" s="23" customFormat="1" ht="18.75">
      <c r="H214" s="50"/>
    </row>
    <row r="215" s="23" customFormat="1" ht="18.75">
      <c r="H215" s="50"/>
    </row>
    <row r="216" s="23" customFormat="1" ht="18.75">
      <c r="H216" s="50"/>
    </row>
    <row r="217" s="23" customFormat="1" ht="18.75">
      <c r="H217" s="50"/>
    </row>
    <row r="218" s="23" customFormat="1" ht="18.75">
      <c r="H218" s="50"/>
    </row>
    <row r="219" s="23" customFormat="1" ht="18.75">
      <c r="H219" s="50"/>
    </row>
    <row r="220" s="23" customFormat="1" ht="18.75">
      <c r="H220" s="50"/>
    </row>
    <row r="221" s="23" customFormat="1" ht="18.75">
      <c r="H221" s="50"/>
    </row>
    <row r="222" s="23" customFormat="1" ht="18.75">
      <c r="H222" s="50"/>
    </row>
    <row r="223" s="23" customFormat="1" ht="18.75">
      <c r="H223" s="50"/>
    </row>
    <row r="224" s="23" customFormat="1" ht="18.75">
      <c r="H224" s="50"/>
    </row>
    <row r="225" s="23" customFormat="1" ht="18.75">
      <c r="H225" s="50"/>
    </row>
    <row r="226" s="23" customFormat="1" ht="18.75">
      <c r="H226" s="50"/>
    </row>
    <row r="227" s="23" customFormat="1" ht="18.75">
      <c r="H227" s="50"/>
    </row>
    <row r="228" s="23" customFormat="1" ht="18.75">
      <c r="H228" s="50"/>
    </row>
    <row r="229" s="23" customFormat="1" ht="18.75">
      <c r="H229" s="50"/>
    </row>
    <row r="230" s="23" customFormat="1" ht="18.75">
      <c r="H230" s="50"/>
    </row>
    <row r="231" s="23" customFormat="1" ht="18.75">
      <c r="H231" s="50"/>
    </row>
    <row r="232" s="23" customFormat="1" ht="18.75">
      <c r="H232" s="50"/>
    </row>
    <row r="233" s="23" customFormat="1" ht="18.75">
      <c r="H233" s="50"/>
    </row>
    <row r="234" s="23" customFormat="1" ht="18.75">
      <c r="H234" s="50"/>
    </row>
    <row r="235" s="23" customFormat="1" ht="18.75">
      <c r="H235" s="50"/>
    </row>
    <row r="236" s="23" customFormat="1" ht="18.75">
      <c r="H236" s="50"/>
    </row>
    <row r="237" s="23" customFormat="1" ht="18.75">
      <c r="H237" s="50"/>
    </row>
    <row r="238" s="23" customFormat="1" ht="18.75">
      <c r="H238" s="50"/>
    </row>
    <row r="239" s="23" customFormat="1" ht="18.75">
      <c r="H239" s="50"/>
    </row>
    <row r="240" s="23" customFormat="1" ht="18.75">
      <c r="H240" s="50"/>
    </row>
    <row r="241" s="23" customFormat="1" ht="18.75">
      <c r="H241" s="50"/>
    </row>
    <row r="242" s="23" customFormat="1" ht="18.75">
      <c r="H242" s="50"/>
    </row>
    <row r="243" s="23" customFormat="1" ht="18.75">
      <c r="H243" s="50"/>
    </row>
    <row r="244" s="23" customFormat="1" ht="18.75">
      <c r="H244" s="50"/>
    </row>
    <row r="245" s="23" customFormat="1" ht="18.75">
      <c r="H245" s="50"/>
    </row>
    <row r="246" s="23" customFormat="1" ht="18.75">
      <c r="H246" s="50"/>
    </row>
    <row r="247" s="23" customFormat="1" ht="18.75">
      <c r="H247" s="50"/>
    </row>
    <row r="248" s="23" customFormat="1" ht="18.75">
      <c r="H248" s="50"/>
    </row>
    <row r="249" s="23" customFormat="1" ht="18.75">
      <c r="H249" s="50"/>
    </row>
    <row r="250" s="23" customFormat="1" ht="18.75">
      <c r="H250" s="50"/>
    </row>
    <row r="251" s="23" customFormat="1" ht="18.75">
      <c r="H251" s="50"/>
    </row>
    <row r="252" s="23" customFormat="1" ht="18.75">
      <c r="H252" s="50"/>
    </row>
    <row r="253" s="23" customFormat="1" ht="18.75">
      <c r="H253" s="50"/>
    </row>
    <row r="254" s="23" customFormat="1" ht="18.75">
      <c r="H254" s="50"/>
    </row>
    <row r="255" s="23" customFormat="1" ht="18.75">
      <c r="H255" s="50"/>
    </row>
    <row r="256" s="23" customFormat="1" ht="18.75">
      <c r="H256" s="50"/>
    </row>
    <row r="257" s="23" customFormat="1" ht="18.75">
      <c r="H257" s="50"/>
    </row>
    <row r="258" s="23" customFormat="1" ht="18.75">
      <c r="H258" s="50"/>
    </row>
    <row r="259" s="23" customFormat="1" ht="18.75">
      <c r="H259" s="50"/>
    </row>
    <row r="260" s="23" customFormat="1" ht="18.75">
      <c r="H260" s="50"/>
    </row>
    <row r="261" s="23" customFormat="1" ht="18.75">
      <c r="H261" s="50"/>
    </row>
    <row r="262" s="23" customFormat="1" ht="18.75">
      <c r="H262" s="50"/>
    </row>
    <row r="263" s="23" customFormat="1" ht="18.75">
      <c r="H263" s="50"/>
    </row>
    <row r="264" s="23" customFormat="1" ht="18.75">
      <c r="H264" s="50"/>
    </row>
    <row r="265" s="23" customFormat="1" ht="18.75">
      <c r="H265" s="50"/>
    </row>
    <row r="266" s="23" customFormat="1" ht="18.75">
      <c r="H266" s="50"/>
    </row>
    <row r="267" s="23" customFormat="1" ht="18.75">
      <c r="H267" s="50"/>
    </row>
    <row r="268" s="23" customFormat="1" ht="18.75">
      <c r="H268" s="50"/>
    </row>
    <row r="269" s="23" customFormat="1" ht="18.75">
      <c r="H269" s="50"/>
    </row>
    <row r="270" s="23" customFormat="1" ht="18.75">
      <c r="H270" s="50"/>
    </row>
    <row r="271" s="23" customFormat="1" ht="18.75">
      <c r="H271" s="50"/>
    </row>
    <row r="272" s="23" customFormat="1" ht="18.75">
      <c r="H272" s="50"/>
    </row>
    <row r="273" s="23" customFormat="1" ht="18.75">
      <c r="H273" s="50"/>
    </row>
    <row r="274" s="23" customFormat="1" ht="18.75">
      <c r="H274" s="50"/>
    </row>
    <row r="275" s="23" customFormat="1" ht="18.75">
      <c r="H275" s="50"/>
    </row>
    <row r="276" s="23" customFormat="1" ht="18.75">
      <c r="H276" s="50"/>
    </row>
    <row r="277" s="23" customFormat="1" ht="18.75">
      <c r="H277" s="50"/>
    </row>
    <row r="278" s="23" customFormat="1" ht="18.75">
      <c r="H278" s="50"/>
    </row>
    <row r="279" s="23" customFormat="1" ht="18.75">
      <c r="H279" s="50"/>
    </row>
    <row r="280" s="23" customFormat="1" ht="18.75">
      <c r="H280" s="50"/>
    </row>
    <row r="281" s="23" customFormat="1" ht="18.75">
      <c r="H281" s="50"/>
    </row>
    <row r="282" s="23" customFormat="1" ht="18.75">
      <c r="H282" s="50"/>
    </row>
    <row r="283" s="23" customFormat="1" ht="18.75">
      <c r="H283" s="50"/>
    </row>
    <row r="284" s="23" customFormat="1" ht="18.75">
      <c r="H284" s="50"/>
    </row>
    <row r="285" s="23" customFormat="1" ht="18.75">
      <c r="H285" s="50"/>
    </row>
    <row r="286" s="23" customFormat="1" ht="18.75">
      <c r="H286" s="50"/>
    </row>
    <row r="287" s="23" customFormat="1" ht="18.75">
      <c r="H287" s="50"/>
    </row>
    <row r="288" s="23" customFormat="1" ht="18.75">
      <c r="H288" s="50"/>
    </row>
    <row r="289" s="23" customFormat="1" ht="18.75">
      <c r="H289" s="50"/>
    </row>
    <row r="290" s="23" customFormat="1" ht="18.75">
      <c r="H290" s="50"/>
    </row>
    <row r="291" s="23" customFormat="1" ht="18.75">
      <c r="H291" s="50"/>
    </row>
    <row r="292" s="23" customFormat="1" ht="18.75">
      <c r="H292" s="50"/>
    </row>
    <row r="293" s="23" customFormat="1" ht="18.75">
      <c r="H293" s="50"/>
    </row>
    <row r="294" s="23" customFormat="1" ht="18.75">
      <c r="H294" s="50"/>
    </row>
    <row r="295" s="23" customFormat="1" ht="18.75">
      <c r="H295" s="50"/>
    </row>
    <row r="296" s="23" customFormat="1" ht="18.75">
      <c r="H296" s="50"/>
    </row>
    <row r="297" s="23" customFormat="1" ht="18.75">
      <c r="H297" s="50"/>
    </row>
    <row r="298" s="23" customFormat="1" ht="18.75">
      <c r="H298" s="50"/>
    </row>
    <row r="299" s="23" customFormat="1" ht="18.75">
      <c r="H299" s="50"/>
    </row>
    <row r="300" s="23" customFormat="1" ht="18.75">
      <c r="H300" s="50"/>
    </row>
    <row r="301" s="23" customFormat="1" ht="18.75">
      <c r="H301" s="50"/>
    </row>
    <row r="302" s="23" customFormat="1" ht="18.75">
      <c r="H302" s="50"/>
    </row>
    <row r="303" s="23" customFormat="1" ht="18.75">
      <c r="H303" s="50"/>
    </row>
    <row r="304" s="23" customFormat="1" ht="18.75">
      <c r="H304" s="50"/>
    </row>
    <row r="305" s="23" customFormat="1" ht="18.75">
      <c r="H305" s="50"/>
    </row>
    <row r="306" s="23" customFormat="1" ht="18.75">
      <c r="H306" s="50"/>
    </row>
    <row r="307" s="23" customFormat="1" ht="18.75">
      <c r="H307" s="50"/>
    </row>
    <row r="308" s="23" customFormat="1" ht="18.75">
      <c r="H308" s="50"/>
    </row>
    <row r="309" s="23" customFormat="1" ht="18.75">
      <c r="H309" s="50"/>
    </row>
    <row r="310" s="23" customFormat="1" ht="18.75">
      <c r="H310" s="50"/>
    </row>
    <row r="311" s="23" customFormat="1" ht="18.75">
      <c r="H311" s="50"/>
    </row>
    <row r="312" s="23" customFormat="1" ht="18.75">
      <c r="H312" s="50"/>
    </row>
    <row r="313" s="23" customFormat="1" ht="18.75">
      <c r="H313" s="50"/>
    </row>
    <row r="314" s="23" customFormat="1" ht="18.75">
      <c r="H314" s="50"/>
    </row>
    <row r="315" s="23" customFormat="1" ht="18.75">
      <c r="H315" s="50"/>
    </row>
    <row r="316" s="23" customFormat="1" ht="18.75">
      <c r="H316" s="50"/>
    </row>
    <row r="317" s="23" customFormat="1" ht="18.75">
      <c r="H317" s="50"/>
    </row>
    <row r="318" s="23" customFormat="1" ht="18.75">
      <c r="H318" s="50"/>
    </row>
    <row r="319" s="23" customFormat="1" ht="18.75">
      <c r="H319" s="50"/>
    </row>
    <row r="320" s="23" customFormat="1" ht="18.75">
      <c r="H320" s="50"/>
    </row>
    <row r="321" s="23" customFormat="1" ht="18.75">
      <c r="H321" s="50"/>
    </row>
    <row r="322" s="23" customFormat="1" ht="18.75">
      <c r="H322" s="50"/>
    </row>
    <row r="323" s="23" customFormat="1" ht="18.75">
      <c r="H323" s="50"/>
    </row>
    <row r="324" s="23" customFormat="1" ht="18.75">
      <c r="H324" s="50"/>
    </row>
    <row r="325" s="23" customFormat="1" ht="18.75">
      <c r="H325" s="50"/>
    </row>
    <row r="326" s="23" customFormat="1" ht="18.75">
      <c r="H326" s="50"/>
    </row>
    <row r="327" s="23" customFormat="1" ht="18.75">
      <c r="H327" s="50"/>
    </row>
    <row r="328" s="23" customFormat="1" ht="18.75">
      <c r="H328" s="50"/>
    </row>
    <row r="329" s="23" customFormat="1" ht="18.75">
      <c r="H329" s="50"/>
    </row>
    <row r="330" s="23" customFormat="1" ht="18.75">
      <c r="H330" s="50"/>
    </row>
    <row r="331" s="23" customFormat="1" ht="18.75">
      <c r="H331" s="50"/>
    </row>
    <row r="332" s="23" customFormat="1" ht="18.75">
      <c r="H332" s="50"/>
    </row>
    <row r="333" s="23" customFormat="1" ht="18.75">
      <c r="H333" s="50"/>
    </row>
    <row r="334" s="23" customFormat="1" ht="18.75">
      <c r="H334" s="50"/>
    </row>
    <row r="335" s="23" customFormat="1" ht="18.75">
      <c r="H335" s="50"/>
    </row>
    <row r="336" s="23" customFormat="1" ht="18.75">
      <c r="H336" s="50"/>
    </row>
    <row r="337" s="23" customFormat="1" ht="18.75">
      <c r="H337" s="50"/>
    </row>
    <row r="338" s="23" customFormat="1" ht="18.75">
      <c r="H338" s="50"/>
    </row>
    <row r="339" s="23" customFormat="1" ht="18.75">
      <c r="H339" s="50"/>
    </row>
    <row r="340" s="23" customFormat="1" ht="18.75">
      <c r="H340" s="50"/>
    </row>
    <row r="341" s="23" customFormat="1" ht="18.75">
      <c r="H341" s="50"/>
    </row>
    <row r="342" s="23" customFormat="1" ht="18.75">
      <c r="H342" s="50"/>
    </row>
    <row r="343" s="23" customFormat="1" ht="18.75">
      <c r="H343" s="50"/>
    </row>
    <row r="344" s="23" customFormat="1" ht="18.75">
      <c r="H344" s="50"/>
    </row>
    <row r="345" s="23" customFormat="1" ht="18.75">
      <c r="H345" s="50"/>
    </row>
    <row r="346" s="23" customFormat="1" ht="18.75">
      <c r="H346" s="50"/>
    </row>
    <row r="347" s="23" customFormat="1" ht="18.75">
      <c r="H347" s="50"/>
    </row>
    <row r="348" s="23" customFormat="1" ht="18.75">
      <c r="H348" s="50"/>
    </row>
    <row r="349" s="23" customFormat="1" ht="18.75">
      <c r="H349" s="50"/>
    </row>
    <row r="350" s="23" customFormat="1" ht="18.75">
      <c r="H350" s="50"/>
    </row>
    <row r="351" s="23" customFormat="1" ht="18.75">
      <c r="H351" s="50"/>
    </row>
    <row r="352" s="23" customFormat="1" ht="18.75">
      <c r="H352" s="50"/>
    </row>
    <row r="353" s="23" customFormat="1" ht="18.75">
      <c r="H353" s="50"/>
    </row>
    <row r="354" s="23" customFormat="1" ht="18.75">
      <c r="H354" s="50"/>
    </row>
    <row r="355" s="23" customFormat="1" ht="18.75">
      <c r="H355" s="50"/>
    </row>
    <row r="356" s="23" customFormat="1" ht="18.75">
      <c r="H356" s="50"/>
    </row>
    <row r="357" s="23" customFormat="1" ht="18.75">
      <c r="H357" s="50"/>
    </row>
    <row r="358" s="23" customFormat="1" ht="18.75">
      <c r="H358" s="50"/>
    </row>
    <row r="359" s="23" customFormat="1" ht="18.75">
      <c r="H359" s="50"/>
    </row>
    <row r="360" s="23" customFormat="1" ht="18.75">
      <c r="H360" s="50"/>
    </row>
    <row r="361" s="23" customFormat="1" ht="18.75">
      <c r="H361" s="50"/>
    </row>
    <row r="362" s="23" customFormat="1" ht="18.75">
      <c r="H362" s="50"/>
    </row>
    <row r="363" s="23" customFormat="1" ht="18.75">
      <c r="H363" s="50"/>
    </row>
    <row r="364" s="23" customFormat="1" ht="18.75">
      <c r="H364" s="50"/>
    </row>
    <row r="365" s="23" customFormat="1" ht="18.75">
      <c r="H365" s="50"/>
    </row>
    <row r="366" s="23" customFormat="1" ht="18.75">
      <c r="H366" s="50"/>
    </row>
    <row r="367" s="23" customFormat="1" ht="18.75">
      <c r="H367" s="50"/>
    </row>
    <row r="368" s="23" customFormat="1" ht="18.75">
      <c r="H368" s="50"/>
    </row>
    <row r="369" s="23" customFormat="1" ht="18.75">
      <c r="H369" s="50"/>
    </row>
    <row r="370" s="23" customFormat="1" ht="18.75">
      <c r="H370" s="50"/>
    </row>
    <row r="371" s="23" customFormat="1" ht="18.75">
      <c r="H371" s="50"/>
    </row>
    <row r="372" s="23" customFormat="1" ht="18.75">
      <c r="H372" s="50"/>
    </row>
    <row r="373" s="23" customFormat="1" ht="18.75">
      <c r="H373" s="50"/>
    </row>
    <row r="374" s="23" customFormat="1" ht="18.75">
      <c r="H374" s="50"/>
    </row>
    <row r="375" s="23" customFormat="1" ht="18.75">
      <c r="H375" s="50"/>
    </row>
    <row r="376" s="23" customFormat="1" ht="18.75">
      <c r="H376" s="50"/>
    </row>
    <row r="377" s="23" customFormat="1" ht="18.75">
      <c r="H377" s="50"/>
    </row>
    <row r="378" s="23" customFormat="1" ht="18.75">
      <c r="H378" s="50"/>
    </row>
    <row r="379" s="23" customFormat="1" ht="18.75">
      <c r="H379" s="50"/>
    </row>
    <row r="380" s="23" customFormat="1" ht="18.75">
      <c r="H380" s="50"/>
    </row>
    <row r="381" s="23" customFormat="1" ht="18.75">
      <c r="H381" s="50"/>
    </row>
    <row r="382" s="23" customFormat="1" ht="18.75">
      <c r="H382" s="50"/>
    </row>
    <row r="383" s="23" customFormat="1" ht="18.75">
      <c r="H383" s="50"/>
    </row>
    <row r="384" s="23" customFormat="1" ht="18.75">
      <c r="H384" s="50"/>
    </row>
    <row r="385" s="23" customFormat="1" ht="18.75">
      <c r="H385" s="50"/>
    </row>
    <row r="386" s="23" customFormat="1" ht="18.75">
      <c r="H386" s="50"/>
    </row>
    <row r="387" s="23" customFormat="1" ht="18.75">
      <c r="H387" s="50"/>
    </row>
    <row r="388" s="23" customFormat="1" ht="18.75">
      <c r="H388" s="50"/>
    </row>
    <row r="389" s="23" customFormat="1" ht="18.75">
      <c r="H389" s="50"/>
    </row>
    <row r="390" s="23" customFormat="1" ht="18.75">
      <c r="H390" s="50"/>
    </row>
    <row r="391" s="23" customFormat="1" ht="18.75">
      <c r="H391" s="50"/>
    </row>
    <row r="392" s="23" customFormat="1" ht="18.75">
      <c r="H392" s="50"/>
    </row>
    <row r="393" s="23" customFormat="1" ht="18.75">
      <c r="H393" s="50"/>
    </row>
    <row r="394" s="23" customFormat="1" ht="18.75">
      <c r="H394" s="50"/>
    </row>
    <row r="395" s="23" customFormat="1" ht="18.75">
      <c r="H395" s="50"/>
    </row>
    <row r="396" s="23" customFormat="1" ht="18.75">
      <c r="H396" s="50"/>
    </row>
    <row r="397" s="23" customFormat="1" ht="18.75">
      <c r="H397" s="50"/>
    </row>
    <row r="398" s="23" customFormat="1" ht="18.75">
      <c r="H398" s="50"/>
    </row>
    <row r="399" s="23" customFormat="1" ht="18.75">
      <c r="H399" s="50"/>
    </row>
    <row r="400" s="23" customFormat="1" ht="18.75">
      <c r="H400" s="50"/>
    </row>
    <row r="401" s="23" customFormat="1" ht="18.75">
      <c r="H401" s="50"/>
    </row>
    <row r="402" s="23" customFormat="1" ht="18.75">
      <c r="H402" s="50"/>
    </row>
    <row r="403" s="23" customFormat="1" ht="18.75">
      <c r="H403" s="50"/>
    </row>
    <row r="404" s="23" customFormat="1" ht="18.75">
      <c r="H404" s="50"/>
    </row>
    <row r="405" s="23" customFormat="1" ht="18.75">
      <c r="H405" s="50"/>
    </row>
    <row r="406" s="23" customFormat="1" ht="18.75">
      <c r="H406" s="50"/>
    </row>
    <row r="407" s="23" customFormat="1" ht="18.75">
      <c r="H407" s="50"/>
    </row>
    <row r="408" s="23" customFormat="1" ht="18.75">
      <c r="H408" s="50"/>
    </row>
    <row r="409" s="23" customFormat="1" ht="18.75">
      <c r="H409" s="50"/>
    </row>
    <row r="410" s="23" customFormat="1" ht="18.75">
      <c r="H410" s="50"/>
    </row>
    <row r="411" s="23" customFormat="1" ht="18.75">
      <c r="H411" s="50"/>
    </row>
    <row r="412" s="23" customFormat="1" ht="18.75">
      <c r="H412" s="50"/>
    </row>
    <row r="413" s="23" customFormat="1" ht="18.75">
      <c r="H413" s="50"/>
    </row>
    <row r="414" s="23" customFormat="1" ht="18.75">
      <c r="H414" s="50"/>
    </row>
    <row r="415" s="23" customFormat="1" ht="18.75">
      <c r="H415" s="50"/>
    </row>
    <row r="416" s="23" customFormat="1" ht="18.75">
      <c r="H416" s="50"/>
    </row>
    <row r="417" s="23" customFormat="1" ht="18.75">
      <c r="H417" s="50"/>
    </row>
    <row r="418" s="23" customFormat="1" ht="18.75">
      <c r="H418" s="50"/>
    </row>
    <row r="419" s="23" customFormat="1" ht="18.75">
      <c r="H419" s="50"/>
    </row>
    <row r="420" s="23" customFormat="1" ht="18.75">
      <c r="H420" s="50"/>
    </row>
    <row r="421" s="23" customFormat="1" ht="18.75">
      <c r="H421" s="50"/>
    </row>
    <row r="422" s="23" customFormat="1" ht="18.75">
      <c r="H422" s="50"/>
    </row>
    <row r="423" s="23" customFormat="1" ht="18.75">
      <c r="H423" s="50"/>
    </row>
    <row r="424" s="23" customFormat="1" ht="18.75">
      <c r="H424" s="50"/>
    </row>
    <row r="425" s="23" customFormat="1" ht="18.75">
      <c r="H425" s="50"/>
    </row>
    <row r="426" s="23" customFormat="1" ht="18.75">
      <c r="H426" s="50"/>
    </row>
    <row r="427" s="23" customFormat="1" ht="18.75">
      <c r="H427" s="50"/>
    </row>
    <row r="428" s="23" customFormat="1" ht="18.75">
      <c r="H428" s="50"/>
    </row>
    <row r="429" s="23" customFormat="1" ht="18.75">
      <c r="H429" s="50"/>
    </row>
    <row r="430" s="23" customFormat="1" ht="18.75">
      <c r="H430" s="50"/>
    </row>
    <row r="431" s="23" customFormat="1" ht="18.75">
      <c r="H431" s="50"/>
    </row>
    <row r="432" s="23" customFormat="1" ht="18.75">
      <c r="H432" s="50"/>
    </row>
    <row r="433" s="23" customFormat="1" ht="18.75">
      <c r="H433" s="50"/>
    </row>
    <row r="434" s="23" customFormat="1" ht="18.75">
      <c r="H434" s="50"/>
    </row>
    <row r="435" s="23" customFormat="1" ht="18.75">
      <c r="H435" s="50"/>
    </row>
    <row r="436" s="23" customFormat="1" ht="18.75">
      <c r="H436" s="50"/>
    </row>
    <row r="437" s="23" customFormat="1" ht="18.75">
      <c r="H437" s="50"/>
    </row>
    <row r="438" s="23" customFormat="1" ht="18.75">
      <c r="H438" s="50"/>
    </row>
    <row r="439" s="23" customFormat="1" ht="18.75">
      <c r="H439" s="50"/>
    </row>
    <row r="440" s="23" customFormat="1" ht="18.75">
      <c r="H440" s="50"/>
    </row>
    <row r="441" s="23" customFormat="1" ht="18.75">
      <c r="H441" s="50"/>
    </row>
    <row r="442" s="23" customFormat="1" ht="18.75">
      <c r="H442" s="50"/>
    </row>
    <row r="443" s="23" customFormat="1" ht="18.75">
      <c r="H443" s="50"/>
    </row>
    <row r="444" s="23" customFormat="1" ht="18.75">
      <c r="H444" s="50"/>
    </row>
    <row r="445" s="23" customFormat="1" ht="18.75">
      <c r="H445" s="50"/>
    </row>
    <row r="446" s="23" customFormat="1" ht="18.75">
      <c r="H446" s="50"/>
    </row>
    <row r="447" s="23" customFormat="1" ht="18.75">
      <c r="H447" s="50"/>
    </row>
    <row r="448" s="23" customFormat="1" ht="18.75">
      <c r="H448" s="50"/>
    </row>
    <row r="449" s="23" customFormat="1" ht="18.75">
      <c r="H449" s="50"/>
    </row>
    <row r="450" s="23" customFormat="1" ht="18.75">
      <c r="H450" s="50"/>
    </row>
    <row r="451" s="23" customFormat="1" ht="18.75">
      <c r="H451" s="50"/>
    </row>
    <row r="452" s="23" customFormat="1" ht="18.75">
      <c r="H452" s="50"/>
    </row>
    <row r="453" s="23" customFormat="1" ht="18.75">
      <c r="H453" s="50"/>
    </row>
    <row r="454" s="23" customFormat="1" ht="18.75">
      <c r="H454" s="50"/>
    </row>
    <row r="455" s="23" customFormat="1" ht="18.75">
      <c r="H455" s="50"/>
    </row>
    <row r="456" s="23" customFormat="1" ht="18.75">
      <c r="H456" s="50"/>
    </row>
    <row r="457" s="23" customFormat="1" ht="18.75">
      <c r="H457" s="50"/>
    </row>
    <row r="458" s="23" customFormat="1" ht="18.75">
      <c r="H458" s="50"/>
    </row>
    <row r="459" s="23" customFormat="1" ht="18.75">
      <c r="H459" s="50"/>
    </row>
    <row r="460" s="23" customFormat="1" ht="18.75">
      <c r="H460" s="50"/>
    </row>
    <row r="461" s="23" customFormat="1" ht="18.75">
      <c r="H461" s="50"/>
    </row>
    <row r="462" s="23" customFormat="1" ht="18.75">
      <c r="H462" s="50"/>
    </row>
    <row r="463" s="23" customFormat="1" ht="18.75">
      <c r="H463" s="50"/>
    </row>
    <row r="464" s="23" customFormat="1" ht="18.75">
      <c r="H464" s="50"/>
    </row>
    <row r="465" s="23" customFormat="1" ht="18.75">
      <c r="H465" s="50"/>
    </row>
    <row r="466" s="23" customFormat="1" ht="18.75">
      <c r="H466" s="50"/>
    </row>
    <row r="467" s="23" customFormat="1" ht="18.75">
      <c r="H467" s="50"/>
    </row>
    <row r="468" s="23" customFormat="1" ht="18.75">
      <c r="H468" s="50"/>
    </row>
    <row r="469" s="23" customFormat="1" ht="18.75">
      <c r="H469" s="50"/>
    </row>
    <row r="470" s="23" customFormat="1" ht="18.75">
      <c r="H470" s="50"/>
    </row>
    <row r="471" s="23" customFormat="1" ht="18.75">
      <c r="H471" s="50"/>
    </row>
    <row r="472" s="23" customFormat="1" ht="18.75">
      <c r="H472" s="50"/>
    </row>
    <row r="473" s="23" customFormat="1" ht="18.75">
      <c r="H473" s="50"/>
    </row>
    <row r="474" s="23" customFormat="1" ht="18.75">
      <c r="H474" s="50"/>
    </row>
    <row r="475" s="23" customFormat="1" ht="18.75">
      <c r="H475" s="50"/>
    </row>
    <row r="476" s="23" customFormat="1" ht="18.75">
      <c r="H476" s="50"/>
    </row>
    <row r="477" s="23" customFormat="1" ht="18.75">
      <c r="H477" s="50"/>
    </row>
    <row r="478" s="23" customFormat="1" ht="18.75">
      <c r="H478" s="50"/>
    </row>
    <row r="479" s="23" customFormat="1" ht="18.75">
      <c r="H479" s="50"/>
    </row>
    <row r="480" s="23" customFormat="1" ht="18.75">
      <c r="H480" s="50"/>
    </row>
    <row r="481" s="23" customFormat="1" ht="18.75">
      <c r="H481" s="50"/>
    </row>
    <row r="482" s="23" customFormat="1" ht="18.75">
      <c r="H482" s="50"/>
    </row>
    <row r="483" s="23" customFormat="1" ht="18.75">
      <c r="H483" s="50"/>
    </row>
    <row r="484" s="23" customFormat="1" ht="18.75">
      <c r="H484" s="50"/>
    </row>
    <row r="485" s="23" customFormat="1" ht="18.75">
      <c r="H485" s="50"/>
    </row>
    <row r="486" s="23" customFormat="1" ht="18.75">
      <c r="H486" s="50"/>
    </row>
    <row r="487" s="23" customFormat="1" ht="18.75">
      <c r="H487" s="50"/>
    </row>
    <row r="488" s="23" customFormat="1" ht="18.75">
      <c r="H488" s="50"/>
    </row>
    <row r="489" s="23" customFormat="1" ht="18.75">
      <c r="H489" s="50"/>
    </row>
    <row r="490" s="23" customFormat="1" ht="18.75">
      <c r="H490" s="50"/>
    </row>
    <row r="491" s="23" customFormat="1" ht="18.75">
      <c r="H491" s="50"/>
    </row>
    <row r="492" s="23" customFormat="1" ht="18.75">
      <c r="H492" s="50"/>
    </row>
    <row r="493" s="23" customFormat="1" ht="18.75">
      <c r="H493" s="50"/>
    </row>
    <row r="494" s="23" customFormat="1" ht="18.75">
      <c r="H494" s="50"/>
    </row>
    <row r="495" s="23" customFormat="1" ht="18.75">
      <c r="H495" s="50"/>
    </row>
    <row r="496" s="23" customFormat="1" ht="18.75">
      <c r="H496" s="50"/>
    </row>
    <row r="497" s="23" customFormat="1" ht="18.75">
      <c r="H497" s="50"/>
    </row>
    <row r="498" s="23" customFormat="1" ht="18.75">
      <c r="H498" s="50"/>
    </row>
    <row r="499" s="23" customFormat="1" ht="18.75">
      <c r="H499" s="50"/>
    </row>
    <row r="500" s="23" customFormat="1" ht="18.75">
      <c r="H500" s="50"/>
    </row>
    <row r="501" s="23" customFormat="1" ht="18.75">
      <c r="H501" s="50"/>
    </row>
    <row r="502" s="23" customFormat="1" ht="18.75">
      <c r="H502" s="50"/>
    </row>
    <row r="503" s="23" customFormat="1" ht="18.75">
      <c r="H503" s="50"/>
    </row>
    <row r="504" s="23" customFormat="1" ht="18.75">
      <c r="H504" s="50"/>
    </row>
    <row r="505" s="23" customFormat="1" ht="18.75">
      <c r="H505" s="50"/>
    </row>
    <row r="506" s="23" customFormat="1" ht="18.75">
      <c r="H506" s="50"/>
    </row>
    <row r="507" s="23" customFormat="1" ht="18.75">
      <c r="H507" s="50"/>
    </row>
    <row r="508" s="23" customFormat="1" ht="18.75">
      <c r="H508" s="50"/>
    </row>
    <row r="509" s="23" customFormat="1" ht="18.75">
      <c r="H509" s="50"/>
    </row>
    <row r="510" s="23" customFormat="1" ht="18.75">
      <c r="H510" s="50"/>
    </row>
    <row r="511" s="23" customFormat="1" ht="18.75">
      <c r="H511" s="50"/>
    </row>
    <row r="512" s="23" customFormat="1" ht="18.75">
      <c r="H512" s="50"/>
    </row>
    <row r="513" s="23" customFormat="1" ht="18.75">
      <c r="H513" s="50"/>
    </row>
    <row r="514" s="23" customFormat="1" ht="18.75">
      <c r="H514" s="50"/>
    </row>
    <row r="515" s="23" customFormat="1" ht="18.75">
      <c r="H515" s="50"/>
    </row>
    <row r="516" s="23" customFormat="1" ht="18.75">
      <c r="H516" s="50"/>
    </row>
    <row r="517" s="23" customFormat="1" ht="18.75">
      <c r="H517" s="50"/>
    </row>
    <row r="518" s="23" customFormat="1" ht="18.75">
      <c r="H518" s="50"/>
    </row>
    <row r="519" s="23" customFormat="1" ht="18.75">
      <c r="H519" s="50"/>
    </row>
    <row r="520" s="23" customFormat="1" ht="18.75">
      <c r="H520" s="50"/>
    </row>
    <row r="521" s="23" customFormat="1" ht="18.75">
      <c r="H521" s="50"/>
    </row>
    <row r="522" s="23" customFormat="1" ht="18.75">
      <c r="H522" s="50"/>
    </row>
    <row r="523" s="23" customFormat="1" ht="18.75">
      <c r="H523" s="50"/>
    </row>
    <row r="524" s="23" customFormat="1" ht="18.75">
      <c r="H524" s="50"/>
    </row>
    <row r="525" s="23" customFormat="1" ht="18.75">
      <c r="H525" s="50"/>
    </row>
    <row r="526" s="23" customFormat="1" ht="18.75">
      <c r="H526" s="50"/>
    </row>
    <row r="527" s="23" customFormat="1" ht="18.75">
      <c r="H527" s="50"/>
    </row>
    <row r="528" s="23" customFormat="1" ht="18.75">
      <c r="H528" s="50"/>
    </row>
    <row r="529" s="23" customFormat="1" ht="18.75">
      <c r="H529" s="50"/>
    </row>
    <row r="530" s="23" customFormat="1" ht="18.75">
      <c r="H530" s="50"/>
    </row>
    <row r="531" s="23" customFormat="1" ht="18.75">
      <c r="H531" s="50"/>
    </row>
    <row r="532" s="23" customFormat="1" ht="18.75">
      <c r="H532" s="50"/>
    </row>
    <row r="533" s="23" customFormat="1" ht="18.75">
      <c r="H533" s="50"/>
    </row>
    <row r="534" s="23" customFormat="1" ht="18.75">
      <c r="H534" s="50"/>
    </row>
    <row r="535" s="23" customFormat="1" ht="18.75">
      <c r="H535" s="50"/>
    </row>
    <row r="536" s="23" customFormat="1" ht="18.75">
      <c r="H536" s="50"/>
    </row>
    <row r="537" s="23" customFormat="1" ht="18.75">
      <c r="H537" s="50"/>
    </row>
    <row r="538" s="23" customFormat="1" ht="18.75">
      <c r="H538" s="50"/>
    </row>
    <row r="539" s="23" customFormat="1" ht="18.75">
      <c r="H539" s="50"/>
    </row>
    <row r="540" s="23" customFormat="1" ht="18.75">
      <c r="H540" s="50"/>
    </row>
    <row r="541" s="23" customFormat="1" ht="18.75">
      <c r="H541" s="50"/>
    </row>
    <row r="542" s="23" customFormat="1" ht="18.75">
      <c r="H542" s="50"/>
    </row>
    <row r="543" s="23" customFormat="1" ht="18.75">
      <c r="H543" s="50"/>
    </row>
    <row r="544" s="23" customFormat="1" ht="18.75">
      <c r="H544" s="50"/>
    </row>
    <row r="545" s="23" customFormat="1" ht="18.75">
      <c r="H545" s="50"/>
    </row>
    <row r="546" s="23" customFormat="1" ht="18.75">
      <c r="H546" s="50"/>
    </row>
    <row r="547" s="23" customFormat="1" ht="18.75">
      <c r="H547" s="50"/>
    </row>
    <row r="548" s="23" customFormat="1" ht="18.75">
      <c r="H548" s="50"/>
    </row>
    <row r="549" s="23" customFormat="1" ht="18.75">
      <c r="H549" s="50"/>
    </row>
    <row r="550" s="23" customFormat="1" ht="18.75">
      <c r="H550" s="50"/>
    </row>
    <row r="551" s="23" customFormat="1" ht="18.75">
      <c r="H551" s="50"/>
    </row>
    <row r="552" s="23" customFormat="1" ht="18.75">
      <c r="H552" s="50"/>
    </row>
    <row r="553" s="23" customFormat="1" ht="18.75">
      <c r="H553" s="50"/>
    </row>
    <row r="554" s="23" customFormat="1" ht="18.75">
      <c r="H554" s="50"/>
    </row>
    <row r="555" s="23" customFormat="1" ht="18.75">
      <c r="H555" s="50"/>
    </row>
    <row r="556" s="23" customFormat="1" ht="18.75">
      <c r="H556" s="50"/>
    </row>
    <row r="557" s="23" customFormat="1" ht="18.75">
      <c r="H557" s="50"/>
    </row>
    <row r="558" s="23" customFormat="1" ht="18.75">
      <c r="H558" s="50"/>
    </row>
    <row r="559" s="23" customFormat="1" ht="18.75">
      <c r="H559" s="50"/>
    </row>
    <row r="560" s="23" customFormat="1" ht="18.75">
      <c r="H560" s="50"/>
    </row>
    <row r="561" s="23" customFormat="1" ht="18.75">
      <c r="H561" s="50"/>
    </row>
    <row r="562" s="23" customFormat="1" ht="18.75">
      <c r="H562" s="50"/>
    </row>
    <row r="563" s="23" customFormat="1" ht="18.75">
      <c r="H563" s="50"/>
    </row>
    <row r="564" s="23" customFormat="1" ht="18.75">
      <c r="H564" s="50"/>
    </row>
    <row r="565" s="23" customFormat="1" ht="18.75">
      <c r="H565" s="50"/>
    </row>
    <row r="566" s="23" customFormat="1" ht="18.75">
      <c r="H566" s="50"/>
    </row>
    <row r="567" s="23" customFormat="1" ht="18.75">
      <c r="H567" s="50"/>
    </row>
    <row r="568" s="23" customFormat="1" ht="18.75">
      <c r="H568" s="50"/>
    </row>
    <row r="569" s="23" customFormat="1" ht="18.75">
      <c r="H569" s="50"/>
    </row>
    <row r="570" s="23" customFormat="1" ht="18.75">
      <c r="H570" s="50"/>
    </row>
    <row r="571" s="23" customFormat="1" ht="18.75">
      <c r="H571" s="50"/>
    </row>
    <row r="572" s="23" customFormat="1" ht="18.75">
      <c r="H572" s="50"/>
    </row>
    <row r="573" s="23" customFormat="1" ht="18.75">
      <c r="H573" s="50"/>
    </row>
    <row r="574" s="23" customFormat="1" ht="18.75">
      <c r="H574" s="50"/>
    </row>
    <row r="575" s="23" customFormat="1" ht="18.75">
      <c r="H575" s="50"/>
    </row>
    <row r="576" s="23" customFormat="1" ht="18.75">
      <c r="H576" s="50"/>
    </row>
    <row r="577" s="23" customFormat="1" ht="18.75">
      <c r="H577" s="50"/>
    </row>
    <row r="578" s="23" customFormat="1" ht="18.75">
      <c r="H578" s="50"/>
    </row>
    <row r="579" s="23" customFormat="1" ht="18.75">
      <c r="H579" s="50"/>
    </row>
    <row r="580" s="23" customFormat="1" ht="18.75">
      <c r="H580" s="50"/>
    </row>
    <row r="581" s="23" customFormat="1" ht="18.75">
      <c r="H581" s="50"/>
    </row>
    <row r="582" s="23" customFormat="1" ht="18.75">
      <c r="H582" s="50"/>
    </row>
    <row r="583" s="23" customFormat="1" ht="18.75">
      <c r="H583" s="50"/>
    </row>
    <row r="584" s="23" customFormat="1" ht="18.75">
      <c r="H584" s="50"/>
    </row>
    <row r="585" s="23" customFormat="1" ht="18.75">
      <c r="H585" s="50"/>
    </row>
    <row r="586" s="23" customFormat="1" ht="18.75">
      <c r="H586" s="50"/>
    </row>
    <row r="587" s="23" customFormat="1" ht="18.75">
      <c r="H587" s="50"/>
    </row>
    <row r="588" s="23" customFormat="1" ht="18.75">
      <c r="H588" s="50"/>
    </row>
    <row r="589" s="23" customFormat="1" ht="18.75">
      <c r="H589" s="50"/>
    </row>
    <row r="590" s="23" customFormat="1" ht="18.75">
      <c r="H590" s="50"/>
    </row>
    <row r="591" s="23" customFormat="1" ht="18.75">
      <c r="H591" s="50"/>
    </row>
    <row r="592" s="23" customFormat="1" ht="18.75">
      <c r="H592" s="50"/>
    </row>
    <row r="593" s="23" customFormat="1" ht="18.75">
      <c r="H593" s="50"/>
    </row>
    <row r="594" s="23" customFormat="1" ht="18.75">
      <c r="H594" s="50"/>
    </row>
    <row r="595" s="23" customFormat="1" ht="18.75">
      <c r="H595" s="50"/>
    </row>
    <row r="596" s="23" customFormat="1" ht="18.75">
      <c r="H596" s="50"/>
    </row>
    <row r="597" s="23" customFormat="1" ht="18.75">
      <c r="H597" s="50"/>
    </row>
    <row r="598" s="23" customFormat="1" ht="18.75">
      <c r="H598" s="50"/>
    </row>
    <row r="599" s="23" customFormat="1" ht="18.75">
      <c r="H599" s="50"/>
    </row>
    <row r="600" s="23" customFormat="1" ht="18.75">
      <c r="H600" s="50"/>
    </row>
    <row r="601" s="23" customFormat="1" ht="18.75">
      <c r="H601" s="50"/>
    </row>
    <row r="602" s="23" customFormat="1" ht="18.75">
      <c r="H602" s="50"/>
    </row>
    <row r="603" s="23" customFormat="1" ht="18.75">
      <c r="H603" s="50"/>
    </row>
    <row r="604" s="23" customFormat="1" ht="18.75">
      <c r="H604" s="50"/>
    </row>
    <row r="605" s="23" customFormat="1" ht="18.75">
      <c r="H605" s="50"/>
    </row>
    <row r="606" s="23" customFormat="1" ht="18.75">
      <c r="H606" s="50"/>
    </row>
  </sheetData>
  <sheetProtection/>
  <mergeCells count="94">
    <mergeCell ref="I2:I3"/>
    <mergeCell ref="A1:I1"/>
    <mergeCell ref="B130:B133"/>
    <mergeCell ref="C130:C133"/>
    <mergeCell ref="D130:D133"/>
    <mergeCell ref="E130:E133"/>
    <mergeCell ref="B88:B92"/>
    <mergeCell ref="B98:B103"/>
    <mergeCell ref="C104:C108"/>
    <mergeCell ref="D104:D108"/>
    <mergeCell ref="E109:E115"/>
    <mergeCell ref="B93:B97"/>
    <mergeCell ref="C93:C97"/>
    <mergeCell ref="B104:B108"/>
    <mergeCell ref="D98:D103"/>
    <mergeCell ref="C98:C103"/>
    <mergeCell ref="B109:B115"/>
    <mergeCell ref="C109:C115"/>
    <mergeCell ref="D109:D115"/>
    <mergeCell ref="E93:E97"/>
    <mergeCell ref="B69:B75"/>
    <mergeCell ref="E104:E108"/>
    <mergeCell ref="D93:D97"/>
    <mergeCell ref="A134:D134"/>
    <mergeCell ref="B117:B123"/>
    <mergeCell ref="C117:C123"/>
    <mergeCell ref="D117:D123"/>
    <mergeCell ref="E117:E123"/>
    <mergeCell ref="A116:A133"/>
    <mergeCell ref="A83:A115"/>
    <mergeCell ref="E77:E82"/>
    <mergeCell ref="E69:E75"/>
    <mergeCell ref="E98:E103"/>
    <mergeCell ref="A40:A82"/>
    <mergeCell ref="B41:B57"/>
    <mergeCell ref="C41:C57"/>
    <mergeCell ref="D41:D57"/>
    <mergeCell ref="D69:D75"/>
    <mergeCell ref="E41:E57"/>
    <mergeCell ref="B83:B85"/>
    <mergeCell ref="C83:C85"/>
    <mergeCell ref="D83:D85"/>
    <mergeCell ref="E83:E85"/>
    <mergeCell ref="C88:C92"/>
    <mergeCell ref="D88:D92"/>
    <mergeCell ref="E88:E92"/>
    <mergeCell ref="D77:D82"/>
    <mergeCell ref="C77:C82"/>
    <mergeCell ref="B59:B62"/>
    <mergeCell ref="C59:C62"/>
    <mergeCell ref="D59:D62"/>
    <mergeCell ref="B77:B82"/>
    <mergeCell ref="B63:B67"/>
    <mergeCell ref="C63:C67"/>
    <mergeCell ref="D63:D67"/>
    <mergeCell ref="C69:C75"/>
    <mergeCell ref="D13:D15"/>
    <mergeCell ref="C20:C22"/>
    <mergeCell ref="E63:E67"/>
    <mergeCell ref="E59:E62"/>
    <mergeCell ref="D16:D19"/>
    <mergeCell ref="E20:E22"/>
    <mergeCell ref="E23:E37"/>
    <mergeCell ref="D20:D22"/>
    <mergeCell ref="D23:D37"/>
    <mergeCell ref="E38:E39"/>
    <mergeCell ref="A2:A3"/>
    <mergeCell ref="B2:B3"/>
    <mergeCell ref="E16:E19"/>
    <mergeCell ref="C16:C19"/>
    <mergeCell ref="E13:E15"/>
    <mergeCell ref="D2:D3"/>
    <mergeCell ref="C10:C12"/>
    <mergeCell ref="D10:D12"/>
    <mergeCell ref="A4:A39"/>
    <mergeCell ref="B38:B39"/>
    <mergeCell ref="B4:B7"/>
    <mergeCell ref="B10:B12"/>
    <mergeCell ref="D38:D39"/>
    <mergeCell ref="B16:B19"/>
    <mergeCell ref="B13:B15"/>
    <mergeCell ref="C23:C37"/>
    <mergeCell ref="C14:C15"/>
    <mergeCell ref="C38:C39"/>
    <mergeCell ref="B23:B37"/>
    <mergeCell ref="B20:B22"/>
    <mergeCell ref="E2:E3"/>
    <mergeCell ref="F2:F3"/>
    <mergeCell ref="G2:G3"/>
    <mergeCell ref="H2:H3"/>
    <mergeCell ref="E10:E12"/>
    <mergeCell ref="C4:C7"/>
    <mergeCell ref="D4:D7"/>
    <mergeCell ref="E4:E7"/>
  </mergeCells>
  <printOptions/>
  <pageMargins left="0.7" right="0.26" top="0.31" bottom="0.28" header="0.3" footer="0.3"/>
  <pageSetup fitToHeight="3" fitToWidth="1"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7">
      <selection activeCell="E29" sqref="E29:E37"/>
    </sheetView>
  </sheetViews>
  <sheetFormatPr defaultColWidth="9.140625" defaultRowHeight="15"/>
  <cols>
    <col min="3" max="3" width="0" style="0" hidden="1" customWidth="1"/>
    <col min="4" max="4" width="35.00390625" style="0" customWidth="1"/>
    <col min="5" max="5" width="14.57421875" style="0" bestFit="1" customWidth="1"/>
    <col min="6" max="6" width="18.140625" style="0" bestFit="1" customWidth="1"/>
    <col min="7" max="7" width="13.57421875" style="0" bestFit="1" customWidth="1"/>
  </cols>
  <sheetData>
    <row r="1" spans="1:8" ht="21.75" thickBot="1">
      <c r="A1" s="382" t="s">
        <v>198</v>
      </c>
      <c r="B1" s="383"/>
      <c r="C1" s="383"/>
      <c r="D1" s="383"/>
      <c r="E1" s="383"/>
      <c r="F1" s="383"/>
      <c r="G1" s="383"/>
      <c r="H1" s="384"/>
    </row>
    <row r="2" spans="1:8" ht="15" customHeight="1" thickBot="1">
      <c r="A2" s="81" t="s">
        <v>0</v>
      </c>
      <c r="B2" s="82" t="s">
        <v>1</v>
      </c>
      <c r="C2" s="82"/>
      <c r="D2" s="82" t="s">
        <v>2</v>
      </c>
      <c r="E2" s="82" t="s">
        <v>169</v>
      </c>
      <c r="F2" s="83" t="s">
        <v>170</v>
      </c>
      <c r="G2" s="412" t="s">
        <v>171</v>
      </c>
      <c r="H2" s="413"/>
    </row>
    <row r="3" spans="1:8" ht="15">
      <c r="A3" s="411" t="s">
        <v>11</v>
      </c>
      <c r="B3" s="73">
        <v>1</v>
      </c>
      <c r="C3" s="73">
        <v>1</v>
      </c>
      <c r="D3" s="74" t="s">
        <v>12</v>
      </c>
      <c r="E3" s="72">
        <v>614</v>
      </c>
      <c r="F3" s="72">
        <f>SUM(District_Summary!H4:H7)</f>
        <v>251</v>
      </c>
      <c r="G3" s="80">
        <f>F3/E3</f>
        <v>0.40879478827361565</v>
      </c>
      <c r="H3" s="408">
        <f>SUM(F3:F11)/SUM(E3:E11)</f>
        <v>0.6442100731812311</v>
      </c>
    </row>
    <row r="4" spans="1:8" ht="15">
      <c r="A4" s="364"/>
      <c r="B4" s="58">
        <v>2</v>
      </c>
      <c r="C4" s="58">
        <v>2</v>
      </c>
      <c r="D4" s="7" t="s">
        <v>16</v>
      </c>
      <c r="E4" s="62">
        <v>3</v>
      </c>
      <c r="F4" s="62">
        <f>District_Summary!H8</f>
        <v>0</v>
      </c>
      <c r="G4" s="76">
        <f aca="true" t="shared" si="0" ref="G4:G38">F4/E4</f>
        <v>0</v>
      </c>
      <c r="H4" s="409"/>
    </row>
    <row r="5" spans="1:8" ht="15">
      <c r="A5" s="364"/>
      <c r="B5" s="58">
        <v>3</v>
      </c>
      <c r="C5" s="58">
        <v>3</v>
      </c>
      <c r="D5" s="105" t="s">
        <v>17</v>
      </c>
      <c r="E5" s="89">
        <v>31</v>
      </c>
      <c r="F5" s="89">
        <f>District_Summary!H9</f>
        <v>31</v>
      </c>
      <c r="G5" s="88">
        <f t="shared" si="0"/>
        <v>1</v>
      </c>
      <c r="H5" s="409"/>
    </row>
    <row r="6" spans="1:8" ht="15">
      <c r="A6" s="364"/>
      <c r="B6" s="58">
        <v>4</v>
      </c>
      <c r="C6" s="58">
        <v>4</v>
      </c>
      <c r="D6" s="59" t="s">
        <v>18</v>
      </c>
      <c r="E6" s="61">
        <v>159</v>
      </c>
      <c r="F6" s="61">
        <f>SUM(District_Summary!H10:H12)</f>
        <v>92.5</v>
      </c>
      <c r="G6" s="76">
        <f t="shared" si="0"/>
        <v>0.5817610062893082</v>
      </c>
      <c r="H6" s="409"/>
    </row>
    <row r="7" spans="1:8" ht="15">
      <c r="A7" s="364"/>
      <c r="B7" s="58">
        <v>5</v>
      </c>
      <c r="C7" s="58">
        <v>5</v>
      </c>
      <c r="D7" s="59" t="s">
        <v>22</v>
      </c>
      <c r="E7" s="62">
        <v>77</v>
      </c>
      <c r="F7" s="62">
        <f>SUM(District_Summary!H13:H15)</f>
        <v>0</v>
      </c>
      <c r="G7" s="76">
        <f t="shared" si="0"/>
        <v>0</v>
      </c>
      <c r="H7" s="409"/>
    </row>
    <row r="8" spans="1:8" ht="15">
      <c r="A8" s="364"/>
      <c r="B8" s="58">
        <v>6</v>
      </c>
      <c r="C8" s="58">
        <v>6</v>
      </c>
      <c r="D8" s="59" t="s">
        <v>25</v>
      </c>
      <c r="E8" s="61">
        <v>176</v>
      </c>
      <c r="F8" s="61">
        <f>SUM(District_Summary!H16:H19)</f>
        <v>127.5</v>
      </c>
      <c r="G8" s="76">
        <f t="shared" si="0"/>
        <v>0.7244318181818182</v>
      </c>
      <c r="H8" s="409"/>
    </row>
    <row r="9" spans="1:8" ht="15">
      <c r="A9" s="364"/>
      <c r="B9" s="58">
        <v>7</v>
      </c>
      <c r="C9" s="58">
        <v>7</v>
      </c>
      <c r="D9" s="59" t="s">
        <v>27</v>
      </c>
      <c r="E9" s="61">
        <v>185</v>
      </c>
      <c r="F9" s="61">
        <f>SUM(District_Summary!H20:H22)</f>
        <v>164.5</v>
      </c>
      <c r="G9" s="76">
        <f t="shared" si="0"/>
        <v>0.8891891891891892</v>
      </c>
      <c r="H9" s="409"/>
    </row>
    <row r="10" spans="1:8" ht="15">
      <c r="A10" s="364"/>
      <c r="B10" s="58">
        <v>8</v>
      </c>
      <c r="C10" s="58">
        <v>8</v>
      </c>
      <c r="D10" s="59" t="s">
        <v>31</v>
      </c>
      <c r="E10" s="61">
        <v>964</v>
      </c>
      <c r="F10" s="61">
        <f>SUM(District_Summary!H23:H37)</f>
        <v>726</v>
      </c>
      <c r="G10" s="76">
        <f t="shared" si="0"/>
        <v>0.7531120331950207</v>
      </c>
      <c r="H10" s="409"/>
    </row>
    <row r="11" spans="1:8" ht="15.75" thickBot="1">
      <c r="A11" s="366"/>
      <c r="B11" s="63">
        <v>9</v>
      </c>
      <c r="C11" s="63">
        <v>9</v>
      </c>
      <c r="D11" s="195" t="s">
        <v>45</v>
      </c>
      <c r="E11" s="196">
        <v>114</v>
      </c>
      <c r="F11" s="196">
        <f>SUM(District_Summary!H38:H39)</f>
        <v>104</v>
      </c>
      <c r="G11" s="197">
        <f t="shared" si="0"/>
        <v>0.9122807017543859</v>
      </c>
      <c r="H11" s="410"/>
    </row>
    <row r="12" spans="1:12" ht="15">
      <c r="A12" s="363" t="s">
        <v>48</v>
      </c>
      <c r="B12" s="57">
        <v>10</v>
      </c>
      <c r="C12" s="57">
        <v>1</v>
      </c>
      <c r="D12" s="343" t="s">
        <v>49</v>
      </c>
      <c r="E12" s="344">
        <v>19</v>
      </c>
      <c r="F12" s="344">
        <f>District_Summary!H40</f>
        <v>18</v>
      </c>
      <c r="G12" s="200">
        <f>F12/E12</f>
        <v>0.9473684210526315</v>
      </c>
      <c r="H12" s="408">
        <f>SUM(F12:F20)/SUM(E12:E20)</f>
        <v>0.8876898481215028</v>
      </c>
      <c r="J12" s="406"/>
      <c r="K12" s="406"/>
      <c r="L12" s="408">
        <f>SUM(F12:F20)/SUM(E12:E20)</f>
        <v>0.8876898481215028</v>
      </c>
    </row>
    <row r="13" spans="1:12" ht="15">
      <c r="A13" s="364"/>
      <c r="B13" s="58">
        <v>11</v>
      </c>
      <c r="C13" s="58">
        <v>2</v>
      </c>
      <c r="D13" s="59" t="s">
        <v>50</v>
      </c>
      <c r="E13" s="61">
        <v>1167</v>
      </c>
      <c r="F13" s="61">
        <f>SUM(District_Summary!H41:H57)</f>
        <v>1043</v>
      </c>
      <c r="G13" s="76">
        <f t="shared" si="0"/>
        <v>0.8937446443873179</v>
      </c>
      <c r="H13" s="409"/>
      <c r="J13" s="407"/>
      <c r="K13" s="407"/>
      <c r="L13" s="409"/>
    </row>
    <row r="14" spans="1:12" ht="15">
      <c r="A14" s="364"/>
      <c r="B14" s="58">
        <v>12</v>
      </c>
      <c r="C14" s="58">
        <v>3</v>
      </c>
      <c r="D14" s="105" t="s">
        <v>67</v>
      </c>
      <c r="E14" s="89">
        <v>19</v>
      </c>
      <c r="F14" s="89">
        <f>District_Summary!H58</f>
        <v>19</v>
      </c>
      <c r="G14" s="88">
        <f t="shared" si="0"/>
        <v>1</v>
      </c>
      <c r="H14" s="409"/>
      <c r="J14" s="407"/>
      <c r="K14" s="407"/>
      <c r="L14" s="409"/>
    </row>
    <row r="15" spans="1:12" ht="15">
      <c r="A15" s="364"/>
      <c r="B15" s="58">
        <v>13</v>
      </c>
      <c r="C15" s="58">
        <v>4</v>
      </c>
      <c r="D15" s="59" t="s">
        <v>68</v>
      </c>
      <c r="E15" s="61">
        <v>236</v>
      </c>
      <c r="F15" s="61">
        <f>SUM(District_Summary!H59:H62)</f>
        <v>189.5</v>
      </c>
      <c r="G15" s="76">
        <f t="shared" si="0"/>
        <v>0.8029661016949152</v>
      </c>
      <c r="H15" s="409"/>
      <c r="J15" s="407"/>
      <c r="K15" s="407"/>
      <c r="L15" s="409"/>
    </row>
    <row r="16" spans="1:12" ht="15">
      <c r="A16" s="364"/>
      <c r="B16" s="58">
        <v>14</v>
      </c>
      <c r="C16" s="58">
        <v>5</v>
      </c>
      <c r="D16" s="193" t="s">
        <v>73</v>
      </c>
      <c r="E16" s="194">
        <v>185</v>
      </c>
      <c r="F16" s="194">
        <f>SUM(District_Summary!H63:H67)</f>
        <v>178.5</v>
      </c>
      <c r="G16" s="88">
        <f t="shared" si="0"/>
        <v>0.9648648648648649</v>
      </c>
      <c r="H16" s="409"/>
      <c r="J16" s="407"/>
      <c r="K16" s="407"/>
      <c r="L16" s="409"/>
    </row>
    <row r="17" spans="1:12" ht="15">
      <c r="A17" s="364"/>
      <c r="B17" s="58">
        <v>15</v>
      </c>
      <c r="C17" s="58">
        <v>6</v>
      </c>
      <c r="D17" s="7" t="s">
        <v>79</v>
      </c>
      <c r="E17" s="62">
        <v>16</v>
      </c>
      <c r="F17" s="62">
        <f>District_Summary!H68</f>
        <v>13</v>
      </c>
      <c r="G17" s="76">
        <f t="shared" si="0"/>
        <v>0.8125</v>
      </c>
      <c r="H17" s="409"/>
      <c r="J17" s="407"/>
      <c r="K17" s="407"/>
      <c r="L17" s="409"/>
    </row>
    <row r="18" spans="1:12" ht="15">
      <c r="A18" s="364"/>
      <c r="B18" s="58">
        <v>16</v>
      </c>
      <c r="C18" s="58">
        <v>7</v>
      </c>
      <c r="D18" s="59" t="s">
        <v>80</v>
      </c>
      <c r="E18" s="61">
        <v>378</v>
      </c>
      <c r="F18" s="61">
        <f>SUM(District_Summary!H69:H75)</f>
        <v>295.5</v>
      </c>
      <c r="G18" s="76">
        <f t="shared" si="0"/>
        <v>0.7817460317460317</v>
      </c>
      <c r="H18" s="409"/>
      <c r="J18" s="407"/>
      <c r="K18" s="407"/>
      <c r="L18" s="409"/>
    </row>
    <row r="19" spans="1:12" ht="15">
      <c r="A19" s="364"/>
      <c r="B19" s="58">
        <v>17</v>
      </c>
      <c r="C19" s="58">
        <v>8</v>
      </c>
      <c r="D19" s="7" t="s">
        <v>88</v>
      </c>
      <c r="E19" s="62">
        <v>33</v>
      </c>
      <c r="F19" s="62">
        <f>District_Summary!H76</f>
        <v>28</v>
      </c>
      <c r="G19" s="76">
        <f t="shared" si="0"/>
        <v>0.8484848484848485</v>
      </c>
      <c r="H19" s="409"/>
      <c r="J19" s="407"/>
      <c r="K19" s="407"/>
      <c r="L19" s="409"/>
    </row>
    <row r="20" spans="1:12" ht="15.75" thickBot="1">
      <c r="A20" s="366"/>
      <c r="B20" s="63">
        <v>18</v>
      </c>
      <c r="C20" s="63">
        <v>9</v>
      </c>
      <c r="D20" s="195" t="s">
        <v>89</v>
      </c>
      <c r="E20" s="196">
        <v>449</v>
      </c>
      <c r="F20" s="196">
        <f>SUM(District_Summary!H77:H82)</f>
        <v>436.5</v>
      </c>
      <c r="G20" s="197">
        <f t="shared" si="0"/>
        <v>0.9721603563474388</v>
      </c>
      <c r="H20" s="410"/>
      <c r="J20" s="407"/>
      <c r="K20" s="407"/>
      <c r="L20" s="410"/>
    </row>
    <row r="21" spans="1:8" ht="15">
      <c r="A21" s="363" t="s">
        <v>95</v>
      </c>
      <c r="B21" s="57">
        <v>19</v>
      </c>
      <c r="C21" s="57">
        <v>1</v>
      </c>
      <c r="D21" s="198" t="s">
        <v>96</v>
      </c>
      <c r="E21" s="199">
        <v>186</v>
      </c>
      <c r="F21" s="199">
        <f>SUM(District_Summary!H83:H85)</f>
        <v>179.5</v>
      </c>
      <c r="G21" s="200">
        <f t="shared" si="0"/>
        <v>0.9650537634408602</v>
      </c>
      <c r="H21" s="408">
        <f>SUM(F21:F28)/SUM(E21:E28)</f>
        <v>0.7074270557029178</v>
      </c>
    </row>
    <row r="22" spans="1:8" ht="15">
      <c r="A22" s="364"/>
      <c r="B22" s="58">
        <v>20</v>
      </c>
      <c r="C22" s="58">
        <v>2</v>
      </c>
      <c r="D22" s="7" t="s">
        <v>100</v>
      </c>
      <c r="E22" s="62">
        <v>5</v>
      </c>
      <c r="F22" s="62">
        <f>District_Summary!H86</f>
        <v>0</v>
      </c>
      <c r="G22" s="76">
        <f t="shared" si="0"/>
        <v>0</v>
      </c>
      <c r="H22" s="409"/>
    </row>
    <row r="23" spans="1:8" ht="15">
      <c r="A23" s="364"/>
      <c r="B23" s="58">
        <v>21</v>
      </c>
      <c r="C23" s="58">
        <v>3</v>
      </c>
      <c r="D23" s="7" t="s">
        <v>101</v>
      </c>
      <c r="E23" s="62">
        <v>8</v>
      </c>
      <c r="F23" s="62">
        <f>District_Summary!H87</f>
        <v>0</v>
      </c>
      <c r="G23" s="76">
        <f t="shared" si="0"/>
        <v>0</v>
      </c>
      <c r="H23" s="409"/>
    </row>
    <row r="24" spans="1:8" ht="15">
      <c r="A24" s="364"/>
      <c r="B24" s="58">
        <v>22</v>
      </c>
      <c r="C24" s="58">
        <v>4</v>
      </c>
      <c r="D24" s="59" t="s">
        <v>102</v>
      </c>
      <c r="E24" s="61">
        <v>278</v>
      </c>
      <c r="F24" s="61">
        <f>SUM(District_Summary!H88:H92)</f>
        <v>176.5</v>
      </c>
      <c r="G24" s="76">
        <f t="shared" si="0"/>
        <v>0.6348920863309353</v>
      </c>
      <c r="H24" s="409"/>
    </row>
    <row r="25" spans="1:8" ht="15">
      <c r="A25" s="364"/>
      <c r="B25" s="58">
        <v>23</v>
      </c>
      <c r="C25" s="58">
        <v>5</v>
      </c>
      <c r="D25" s="59" t="s">
        <v>108</v>
      </c>
      <c r="E25" s="61">
        <v>257</v>
      </c>
      <c r="F25" s="61">
        <f>SUM(District_Summary!H93:H97)</f>
        <v>168</v>
      </c>
      <c r="G25" s="76">
        <f t="shared" si="0"/>
        <v>0.6536964980544747</v>
      </c>
      <c r="H25" s="409"/>
    </row>
    <row r="26" spans="1:8" ht="15">
      <c r="A26" s="364"/>
      <c r="B26" s="58">
        <v>24</v>
      </c>
      <c r="C26" s="58">
        <v>6</v>
      </c>
      <c r="D26" s="59" t="s">
        <v>114</v>
      </c>
      <c r="E26" s="61">
        <v>417</v>
      </c>
      <c r="F26" s="61">
        <f>SUM(District_Summary!H98:H103)</f>
        <v>287</v>
      </c>
      <c r="G26" s="76">
        <f t="shared" si="0"/>
        <v>0.6882494004796164</v>
      </c>
      <c r="H26" s="409"/>
    </row>
    <row r="27" spans="1:8" ht="15">
      <c r="A27" s="364"/>
      <c r="B27" s="58">
        <v>25</v>
      </c>
      <c r="C27" s="58">
        <v>7</v>
      </c>
      <c r="D27" s="59" t="s">
        <v>121</v>
      </c>
      <c r="E27" s="61">
        <v>429</v>
      </c>
      <c r="F27" s="61">
        <f>SUM(District_Summary!H104:H108)</f>
        <v>262</v>
      </c>
      <c r="G27" s="76">
        <f t="shared" si="0"/>
        <v>0.6107226107226107</v>
      </c>
      <c r="H27" s="409"/>
    </row>
    <row r="28" spans="1:8" ht="15.75" thickBot="1">
      <c r="A28" s="366"/>
      <c r="B28" s="63">
        <v>26</v>
      </c>
      <c r="C28" s="63">
        <v>8</v>
      </c>
      <c r="D28" s="64" t="s">
        <v>127</v>
      </c>
      <c r="E28" s="65">
        <v>305</v>
      </c>
      <c r="F28" s="65">
        <f>SUM(District_Summary!H109:H115)</f>
        <v>260.5</v>
      </c>
      <c r="G28" s="77">
        <f t="shared" si="0"/>
        <v>0.8540983606557377</v>
      </c>
      <c r="H28" s="410"/>
    </row>
    <row r="29" spans="1:8" ht="15">
      <c r="A29" s="363" t="s">
        <v>135</v>
      </c>
      <c r="B29" s="57">
        <v>27</v>
      </c>
      <c r="C29" s="57">
        <v>1</v>
      </c>
      <c r="D29" s="66" t="s">
        <v>136</v>
      </c>
      <c r="E29" s="60">
        <v>128</v>
      </c>
      <c r="F29" s="60">
        <f>SUM(District_Summary!H116:H116)</f>
        <v>39.5</v>
      </c>
      <c r="G29" s="75">
        <f t="shared" si="0"/>
        <v>0.30859375</v>
      </c>
      <c r="H29" s="408">
        <f>SUM(F29:F37)/SUM(E29:E37)</f>
        <v>0.40628066732090284</v>
      </c>
    </row>
    <row r="30" spans="1:8" ht="15">
      <c r="A30" s="364"/>
      <c r="B30" s="58">
        <v>28</v>
      </c>
      <c r="C30" s="58">
        <v>2</v>
      </c>
      <c r="D30" s="67" t="s">
        <v>137</v>
      </c>
      <c r="E30" s="61">
        <v>272</v>
      </c>
      <c r="F30" s="61">
        <f>SUM(District_Summary!H117:H123)</f>
        <v>128</v>
      </c>
      <c r="G30" s="76">
        <f t="shared" si="0"/>
        <v>0.47058823529411764</v>
      </c>
      <c r="H30" s="409"/>
    </row>
    <row r="31" spans="1:8" ht="15">
      <c r="A31" s="364"/>
      <c r="B31" s="58">
        <v>29</v>
      </c>
      <c r="C31" s="58">
        <v>3</v>
      </c>
      <c r="D31" s="105" t="s">
        <v>141</v>
      </c>
      <c r="E31" s="89">
        <v>31</v>
      </c>
      <c r="F31" s="89">
        <f>District_Summary!H124</f>
        <v>31.5</v>
      </c>
      <c r="G31" s="88">
        <f t="shared" si="0"/>
        <v>1.0161290322580645</v>
      </c>
      <c r="H31" s="409"/>
    </row>
    <row r="32" spans="1:8" ht="15">
      <c r="A32" s="364"/>
      <c r="B32" s="58">
        <v>30</v>
      </c>
      <c r="C32" s="58">
        <v>4</v>
      </c>
      <c r="D32" s="29" t="s">
        <v>142</v>
      </c>
      <c r="E32" s="62">
        <v>60</v>
      </c>
      <c r="F32" s="62">
        <f>District_Summary!H125</f>
        <v>32.5</v>
      </c>
      <c r="G32" s="76">
        <f t="shared" si="0"/>
        <v>0.5416666666666666</v>
      </c>
      <c r="H32" s="409"/>
    </row>
    <row r="33" spans="1:8" ht="15">
      <c r="A33" s="364"/>
      <c r="B33" s="58">
        <v>31</v>
      </c>
      <c r="C33" s="58">
        <v>5</v>
      </c>
      <c r="D33" s="29" t="s">
        <v>144</v>
      </c>
      <c r="E33" s="62">
        <v>46</v>
      </c>
      <c r="F33" s="62">
        <f>District_Summary!H126</f>
        <v>35.5</v>
      </c>
      <c r="G33" s="76">
        <f t="shared" si="0"/>
        <v>0.7717391304347826</v>
      </c>
      <c r="H33" s="409"/>
    </row>
    <row r="34" spans="1:8" ht="15">
      <c r="A34" s="364"/>
      <c r="B34" s="58">
        <v>32</v>
      </c>
      <c r="C34" s="58">
        <v>6</v>
      </c>
      <c r="D34" s="7" t="s">
        <v>145</v>
      </c>
      <c r="E34" s="62">
        <v>59</v>
      </c>
      <c r="F34" s="62">
        <f>District_Summary!H127</f>
        <v>0</v>
      </c>
      <c r="G34" s="76">
        <f t="shared" si="0"/>
        <v>0</v>
      </c>
      <c r="H34" s="409"/>
    </row>
    <row r="35" spans="1:8" ht="15">
      <c r="A35" s="364"/>
      <c r="B35" s="58">
        <v>33</v>
      </c>
      <c r="C35" s="58">
        <v>7</v>
      </c>
      <c r="D35" s="105" t="s">
        <v>146</v>
      </c>
      <c r="E35" s="89">
        <v>16</v>
      </c>
      <c r="F35" s="89">
        <f>District_Summary!H128</f>
        <v>16</v>
      </c>
      <c r="G35" s="88">
        <f t="shared" si="0"/>
        <v>1</v>
      </c>
      <c r="H35" s="409"/>
    </row>
    <row r="36" spans="1:8" ht="15">
      <c r="A36" s="364"/>
      <c r="B36" s="58">
        <v>34</v>
      </c>
      <c r="C36" s="58">
        <v>8</v>
      </c>
      <c r="D36" s="29" t="s">
        <v>147</v>
      </c>
      <c r="E36" s="62">
        <v>52</v>
      </c>
      <c r="F36" s="62">
        <f>District_Summary!H129</f>
        <v>38</v>
      </c>
      <c r="G36" s="76">
        <f t="shared" si="0"/>
        <v>0.7307692307692307</v>
      </c>
      <c r="H36" s="409"/>
    </row>
    <row r="37" spans="1:8" ht="15.75" thickBot="1">
      <c r="A37" s="366"/>
      <c r="B37" s="63">
        <v>35</v>
      </c>
      <c r="C37" s="63">
        <v>9</v>
      </c>
      <c r="D37" s="68" t="s">
        <v>148</v>
      </c>
      <c r="E37" s="65">
        <v>355</v>
      </c>
      <c r="F37" s="65">
        <f>SUM(District_Summary!H130:H133)</f>
        <v>93</v>
      </c>
      <c r="G37" s="77">
        <f t="shared" si="0"/>
        <v>0.2619718309859155</v>
      </c>
      <c r="H37" s="410"/>
    </row>
    <row r="38" spans="1:7" ht="16.5" thickBot="1">
      <c r="A38" s="414" t="s">
        <v>150</v>
      </c>
      <c r="B38" s="415"/>
      <c r="C38" s="415"/>
      <c r="D38" s="415"/>
      <c r="E38" s="78">
        <f>SUM(E3:E37)</f>
        <v>7729</v>
      </c>
      <c r="F38" s="78">
        <f>SUM(F3:F37)</f>
        <v>5465</v>
      </c>
      <c r="G38" s="79">
        <f t="shared" si="0"/>
        <v>0.7070772415577694</v>
      </c>
    </row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="23" customFormat="1" ht="15"/>
    <row r="130" s="23" customFormat="1" ht="15"/>
    <row r="131" s="23" customFormat="1" ht="15"/>
    <row r="132" s="23" customFormat="1" ht="15"/>
    <row r="133" s="23" customFormat="1" ht="15"/>
    <row r="134" s="23" customFormat="1" ht="15"/>
    <row r="135" s="23" customFormat="1" ht="15"/>
    <row r="136" s="23" customFormat="1" ht="15"/>
    <row r="137" s="23" customFormat="1" ht="15"/>
    <row r="138" s="23" customFormat="1" ht="15"/>
    <row r="139" s="23" customFormat="1" ht="15"/>
    <row r="140" s="23" customFormat="1" ht="15"/>
    <row r="141" s="23" customFormat="1" ht="15"/>
    <row r="142" s="23" customFormat="1" ht="15"/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"/>
    <row r="210" s="23" customFormat="1" ht="15"/>
    <row r="211" s="23" customFormat="1" ht="15"/>
    <row r="212" s="23" customFormat="1" ht="15"/>
    <row r="213" s="23" customFormat="1" ht="15"/>
    <row r="214" s="23" customFormat="1" ht="15"/>
    <row r="215" s="23" customFormat="1" ht="15"/>
    <row r="216" s="23" customFormat="1" ht="15"/>
    <row r="217" s="23" customFormat="1" ht="15"/>
    <row r="218" s="23" customFormat="1" ht="15"/>
    <row r="219" s="23" customFormat="1" ht="15"/>
    <row r="220" s="23" customFormat="1" ht="15"/>
    <row r="221" s="23" customFormat="1" ht="15"/>
    <row r="222" s="23" customFormat="1" ht="15"/>
    <row r="223" s="23" customFormat="1" ht="15"/>
    <row r="224" s="23" customFormat="1" ht="15"/>
    <row r="225" s="23" customFormat="1" ht="15"/>
    <row r="226" s="23" customFormat="1" ht="15"/>
    <row r="227" s="23" customFormat="1" ht="15"/>
    <row r="228" s="23" customFormat="1" ht="15"/>
    <row r="229" s="23" customFormat="1" ht="15"/>
    <row r="230" s="23" customFormat="1" ht="15"/>
    <row r="231" s="23" customFormat="1" ht="15"/>
    <row r="232" s="23" customFormat="1" ht="15"/>
    <row r="233" s="23" customFormat="1" ht="15"/>
    <row r="234" s="23" customFormat="1" ht="15"/>
    <row r="235" s="23" customFormat="1" ht="15"/>
    <row r="236" s="23" customFormat="1" ht="15"/>
    <row r="237" s="23" customFormat="1" ht="15"/>
    <row r="238" s="23" customFormat="1" ht="15"/>
    <row r="239" s="23" customFormat="1" ht="15"/>
    <row r="240" s="23" customFormat="1" ht="15"/>
    <row r="241" s="23" customFormat="1" ht="15"/>
    <row r="242" s="23" customFormat="1" ht="15"/>
    <row r="243" s="23" customFormat="1" ht="15"/>
    <row r="244" s="23" customFormat="1" ht="15"/>
    <row r="245" s="23" customFormat="1" ht="15"/>
    <row r="246" s="23" customFormat="1" ht="15"/>
    <row r="247" s="23" customFormat="1" ht="15"/>
    <row r="248" s="23" customFormat="1" ht="15"/>
    <row r="249" s="23" customFormat="1" ht="15"/>
    <row r="250" s="23" customFormat="1" ht="15"/>
    <row r="251" s="23" customFormat="1" ht="15"/>
    <row r="252" s="23" customFormat="1" ht="15"/>
    <row r="253" s="23" customFormat="1" ht="15"/>
    <row r="254" s="23" customFormat="1" ht="15"/>
    <row r="255" s="23" customFormat="1" ht="15"/>
    <row r="256" s="23" customFormat="1" ht="15"/>
    <row r="257" s="23" customFormat="1" ht="15"/>
    <row r="258" s="23" customFormat="1" ht="15"/>
    <row r="259" s="23" customFormat="1" ht="15"/>
    <row r="260" s="23" customFormat="1" ht="15"/>
    <row r="261" s="23" customFormat="1" ht="15"/>
    <row r="262" s="23" customFormat="1" ht="15"/>
    <row r="263" s="23" customFormat="1" ht="15"/>
    <row r="264" s="23" customFormat="1" ht="15"/>
    <row r="265" s="23" customFormat="1" ht="15"/>
    <row r="266" s="23" customFormat="1" ht="15"/>
    <row r="267" s="23" customFormat="1" ht="15"/>
    <row r="268" s="23" customFormat="1" ht="15"/>
    <row r="269" s="23" customFormat="1" ht="15"/>
    <row r="270" s="23" customFormat="1" ht="15"/>
    <row r="271" s="23" customFormat="1" ht="15"/>
    <row r="272" s="23" customFormat="1" ht="15"/>
    <row r="273" s="23" customFormat="1" ht="15"/>
    <row r="274" s="23" customFormat="1" ht="15"/>
    <row r="275" s="23" customFormat="1" ht="15"/>
    <row r="276" s="23" customFormat="1" ht="15"/>
    <row r="277" s="23" customFormat="1" ht="15"/>
    <row r="278" s="23" customFormat="1" ht="15"/>
    <row r="279" s="23" customFormat="1" ht="15"/>
    <row r="280" s="23" customFormat="1" ht="15"/>
    <row r="281" s="23" customFormat="1" ht="15"/>
    <row r="282" s="23" customFormat="1" ht="15"/>
    <row r="283" s="23" customFormat="1" ht="15"/>
    <row r="284" s="23" customFormat="1" ht="15"/>
    <row r="285" s="23" customFormat="1" ht="15"/>
    <row r="286" s="23" customFormat="1" ht="15"/>
    <row r="287" s="23" customFormat="1" ht="15"/>
    <row r="288" s="23" customFormat="1" ht="15"/>
    <row r="289" s="23" customFormat="1" ht="15"/>
    <row r="290" s="23" customFormat="1" ht="15"/>
    <row r="291" s="23" customFormat="1" ht="15"/>
    <row r="292" s="23" customFormat="1" ht="15"/>
    <row r="293" s="23" customFormat="1" ht="15"/>
    <row r="294" s="23" customFormat="1" ht="15"/>
    <row r="295" s="23" customFormat="1" ht="15"/>
    <row r="296" s="23" customFormat="1" ht="15"/>
    <row r="297" s="23" customFormat="1" ht="15"/>
    <row r="298" s="23" customFormat="1" ht="15"/>
    <row r="299" s="23" customFormat="1" ht="15"/>
    <row r="300" s="23" customFormat="1" ht="15"/>
    <row r="301" s="23" customFormat="1" ht="15"/>
    <row r="302" s="23" customFormat="1" ht="15"/>
    <row r="303" s="23" customFormat="1" ht="15"/>
    <row r="304" s="23" customFormat="1" ht="15"/>
    <row r="305" s="23" customFormat="1" ht="15"/>
    <row r="306" s="23" customFormat="1" ht="15"/>
    <row r="307" s="23" customFormat="1" ht="15"/>
    <row r="308" s="23" customFormat="1" ht="15"/>
    <row r="309" s="23" customFormat="1" ht="15"/>
    <row r="310" s="23" customFormat="1" ht="15"/>
    <row r="311" s="23" customFormat="1" ht="15"/>
    <row r="312" s="23" customFormat="1" ht="15"/>
    <row r="313" s="23" customFormat="1" ht="15"/>
    <row r="314" s="23" customFormat="1" ht="15"/>
    <row r="315" s="23" customFormat="1" ht="15"/>
    <row r="316" s="23" customFormat="1" ht="15"/>
    <row r="317" s="23" customFormat="1" ht="15"/>
    <row r="318" s="23" customFormat="1" ht="15"/>
    <row r="319" s="23" customFormat="1" ht="15"/>
    <row r="320" s="23" customFormat="1" ht="15"/>
    <row r="321" s="23" customFormat="1" ht="15"/>
    <row r="322" s="23" customFormat="1" ht="15"/>
    <row r="323" s="23" customFormat="1" ht="15"/>
    <row r="324" s="23" customFormat="1" ht="15"/>
    <row r="325" s="23" customFormat="1" ht="15"/>
    <row r="326" s="23" customFormat="1" ht="15"/>
    <row r="327" s="23" customFormat="1" ht="15"/>
    <row r="328" s="23" customFormat="1" ht="15"/>
    <row r="329" s="23" customFormat="1" ht="15"/>
    <row r="330" s="23" customFormat="1" ht="15"/>
    <row r="331" s="23" customFormat="1" ht="15"/>
    <row r="332" s="23" customFormat="1" ht="15"/>
    <row r="333" s="23" customFormat="1" ht="15"/>
    <row r="334" s="23" customFormat="1" ht="15"/>
    <row r="335" s="23" customFormat="1" ht="15"/>
    <row r="336" s="23" customFormat="1" ht="15"/>
    <row r="337" s="23" customFormat="1" ht="15"/>
    <row r="338" s="23" customFormat="1" ht="15"/>
    <row r="339" s="23" customFormat="1" ht="15"/>
    <row r="340" s="23" customFormat="1" ht="15"/>
    <row r="341" s="23" customFormat="1" ht="15"/>
    <row r="342" s="23" customFormat="1" ht="15"/>
    <row r="343" s="23" customFormat="1" ht="15"/>
    <row r="344" s="23" customFormat="1" ht="15"/>
    <row r="345" s="23" customFormat="1" ht="15"/>
    <row r="346" s="23" customFormat="1" ht="15"/>
    <row r="347" s="23" customFormat="1" ht="15"/>
    <row r="348" s="23" customFormat="1" ht="15"/>
    <row r="349" s="23" customFormat="1" ht="15"/>
    <row r="350" s="23" customFormat="1" ht="15"/>
    <row r="351" s="23" customFormat="1" ht="15"/>
    <row r="352" s="23" customFormat="1" ht="15"/>
    <row r="353" s="23" customFormat="1" ht="15"/>
    <row r="354" s="23" customFormat="1" ht="15"/>
    <row r="355" s="23" customFormat="1" ht="15"/>
    <row r="356" s="23" customFormat="1" ht="15"/>
    <row r="357" s="23" customFormat="1" ht="15"/>
    <row r="358" s="23" customFormat="1" ht="15"/>
    <row r="359" s="23" customFormat="1" ht="15"/>
    <row r="360" s="23" customFormat="1" ht="15"/>
    <row r="361" s="23" customFormat="1" ht="15"/>
    <row r="362" s="23" customFormat="1" ht="15"/>
    <row r="363" s="23" customFormat="1" ht="15"/>
    <row r="364" s="23" customFormat="1" ht="15"/>
    <row r="365" s="23" customFormat="1" ht="15"/>
    <row r="366" s="23" customFormat="1" ht="15"/>
    <row r="367" s="23" customFormat="1" ht="15"/>
    <row r="368" s="23" customFormat="1" ht="15"/>
    <row r="369" s="23" customFormat="1" ht="15"/>
    <row r="370" s="23" customFormat="1" ht="15"/>
    <row r="371" s="23" customFormat="1" ht="15"/>
    <row r="372" s="23" customFormat="1" ht="15"/>
    <row r="373" s="23" customFormat="1" ht="15"/>
    <row r="374" s="23" customFormat="1" ht="15"/>
    <row r="375" s="23" customFormat="1" ht="15"/>
    <row r="376" s="23" customFormat="1" ht="15"/>
    <row r="377" s="23" customFormat="1" ht="15"/>
    <row r="378" s="23" customFormat="1" ht="15"/>
    <row r="379" s="23" customFormat="1" ht="15"/>
    <row r="380" s="23" customFormat="1" ht="15"/>
    <row r="381" s="23" customFormat="1" ht="15"/>
    <row r="382" s="23" customFormat="1" ht="15"/>
    <row r="383" s="23" customFormat="1" ht="15"/>
    <row r="384" s="23" customFormat="1" ht="15"/>
    <row r="385" s="23" customFormat="1" ht="15"/>
    <row r="386" s="23" customFormat="1" ht="15"/>
    <row r="387" s="23" customFormat="1" ht="15"/>
    <row r="388" s="23" customFormat="1" ht="15"/>
    <row r="389" s="23" customFormat="1" ht="15"/>
    <row r="390" s="23" customFormat="1" ht="15"/>
    <row r="391" s="23" customFormat="1" ht="15"/>
    <row r="392" s="23" customFormat="1" ht="15"/>
    <row r="393" s="23" customFormat="1" ht="15"/>
    <row r="394" s="23" customFormat="1" ht="15"/>
    <row r="395" s="23" customFormat="1" ht="15"/>
    <row r="396" s="23" customFormat="1" ht="15"/>
    <row r="397" s="23" customFormat="1" ht="15"/>
    <row r="398" s="23" customFormat="1" ht="15"/>
    <row r="399" s="23" customFormat="1" ht="15"/>
    <row r="400" s="23" customFormat="1" ht="15"/>
    <row r="401" s="23" customFormat="1" ht="15"/>
    <row r="402" s="23" customFormat="1" ht="15"/>
    <row r="403" s="23" customFormat="1" ht="15"/>
    <row r="404" s="23" customFormat="1" ht="15"/>
    <row r="405" s="23" customFormat="1" ht="15"/>
    <row r="406" s="23" customFormat="1" ht="15"/>
    <row r="407" s="23" customFormat="1" ht="15"/>
    <row r="408" s="23" customFormat="1" ht="15"/>
    <row r="409" s="23" customFormat="1" ht="15"/>
    <row r="410" s="23" customFormat="1" ht="15"/>
    <row r="411" s="23" customFormat="1" ht="15"/>
    <row r="412" s="23" customFormat="1" ht="15"/>
    <row r="413" s="23" customFormat="1" ht="15"/>
    <row r="414" s="23" customFormat="1" ht="15"/>
    <row r="415" s="23" customFormat="1" ht="15"/>
    <row r="416" s="23" customFormat="1" ht="15"/>
    <row r="417" s="23" customFormat="1" ht="15"/>
    <row r="418" s="23" customFormat="1" ht="15"/>
    <row r="419" s="23" customFormat="1" ht="15"/>
    <row r="420" s="23" customFormat="1" ht="15"/>
    <row r="421" s="23" customFormat="1" ht="15"/>
    <row r="422" s="23" customFormat="1" ht="15"/>
    <row r="423" s="23" customFormat="1" ht="15"/>
    <row r="424" s="23" customFormat="1" ht="15"/>
    <row r="425" s="23" customFormat="1" ht="15"/>
    <row r="426" s="23" customFormat="1" ht="15"/>
    <row r="427" s="23" customFormat="1" ht="15"/>
    <row r="428" s="23" customFormat="1" ht="15"/>
    <row r="429" s="23" customFormat="1" ht="15"/>
    <row r="430" s="23" customFormat="1" ht="15"/>
    <row r="431" s="23" customFormat="1" ht="15"/>
    <row r="432" s="23" customFormat="1" ht="15"/>
    <row r="433" s="23" customFormat="1" ht="15"/>
    <row r="434" s="23" customFormat="1" ht="15"/>
    <row r="435" s="23" customFormat="1" ht="15"/>
    <row r="436" s="23" customFormat="1" ht="15"/>
    <row r="437" s="23" customFormat="1" ht="15"/>
    <row r="438" s="23" customFormat="1" ht="15"/>
    <row r="439" s="23" customFormat="1" ht="15"/>
    <row r="440" s="23" customFormat="1" ht="15"/>
    <row r="441" s="23" customFormat="1" ht="15"/>
    <row r="442" s="23" customFormat="1" ht="15"/>
    <row r="443" s="23" customFormat="1" ht="15"/>
    <row r="444" s="23" customFormat="1" ht="15"/>
    <row r="445" s="23" customFormat="1" ht="15"/>
    <row r="446" s="23" customFormat="1" ht="15"/>
    <row r="447" s="23" customFormat="1" ht="15"/>
    <row r="448" s="23" customFormat="1" ht="15"/>
    <row r="449" s="23" customFormat="1" ht="15"/>
    <row r="450" s="23" customFormat="1" ht="15"/>
    <row r="451" s="23" customFormat="1" ht="15"/>
    <row r="452" s="23" customFormat="1" ht="15"/>
    <row r="453" s="23" customFormat="1" ht="15"/>
    <row r="454" s="23" customFormat="1" ht="15"/>
    <row r="455" s="23" customFormat="1" ht="15"/>
    <row r="456" s="23" customFormat="1" ht="15"/>
    <row r="457" s="23" customFormat="1" ht="15"/>
    <row r="458" s="23" customFormat="1" ht="15"/>
    <row r="459" s="23" customFormat="1" ht="15"/>
    <row r="460" s="23" customFormat="1" ht="15"/>
    <row r="461" s="23" customFormat="1" ht="15"/>
    <row r="462" s="23" customFormat="1" ht="15"/>
    <row r="463" s="23" customFormat="1" ht="15"/>
    <row r="464" s="23" customFormat="1" ht="15"/>
    <row r="465" s="23" customFormat="1" ht="15"/>
    <row r="466" s="23" customFormat="1" ht="15"/>
    <row r="467" s="23" customFormat="1" ht="15"/>
    <row r="468" s="23" customFormat="1" ht="15"/>
    <row r="469" s="23" customFormat="1" ht="15"/>
    <row r="470" s="23" customFormat="1" ht="15"/>
    <row r="471" s="23" customFormat="1" ht="15"/>
    <row r="472" s="23" customFormat="1" ht="15"/>
    <row r="473" s="23" customFormat="1" ht="15"/>
    <row r="474" s="23" customFormat="1" ht="15"/>
    <row r="475" s="23" customFormat="1" ht="15"/>
    <row r="476" s="23" customFormat="1" ht="15"/>
    <row r="477" s="23" customFormat="1" ht="15"/>
    <row r="478" s="23" customFormat="1" ht="15"/>
    <row r="479" s="23" customFormat="1" ht="15"/>
    <row r="480" s="23" customFormat="1" ht="15"/>
    <row r="481" s="23" customFormat="1" ht="15"/>
    <row r="482" s="23" customFormat="1" ht="15"/>
    <row r="483" s="23" customFormat="1" ht="15"/>
    <row r="484" s="23" customFormat="1" ht="15"/>
    <row r="485" s="23" customFormat="1" ht="15"/>
    <row r="486" s="23" customFormat="1" ht="15"/>
    <row r="487" s="23" customFormat="1" ht="15"/>
    <row r="488" s="23" customFormat="1" ht="15"/>
    <row r="489" s="23" customFormat="1" ht="15"/>
    <row r="490" s="23" customFormat="1" ht="15"/>
    <row r="491" s="23" customFormat="1" ht="15"/>
    <row r="492" s="23" customFormat="1" ht="15"/>
    <row r="493" s="23" customFormat="1" ht="15"/>
    <row r="494" s="23" customFormat="1" ht="15"/>
    <row r="495" s="23" customFormat="1" ht="15"/>
    <row r="496" s="23" customFormat="1" ht="15"/>
    <row r="497" s="23" customFormat="1" ht="15"/>
    <row r="498" s="23" customFormat="1" ht="15"/>
    <row r="499" s="23" customFormat="1" ht="15"/>
    <row r="500" s="23" customFormat="1" ht="15"/>
    <row r="501" s="23" customFormat="1" ht="15"/>
    <row r="502" s="23" customFormat="1" ht="15"/>
    <row r="503" s="23" customFormat="1" ht="15"/>
    <row r="504" s="23" customFormat="1" ht="15"/>
    <row r="505" s="23" customFormat="1" ht="15"/>
    <row r="506" s="23" customFormat="1" ht="15"/>
    <row r="507" s="23" customFormat="1" ht="15"/>
    <row r="508" s="23" customFormat="1" ht="15"/>
    <row r="509" s="23" customFormat="1" ht="15"/>
    <row r="510" s="23" customFormat="1" ht="15"/>
    <row r="511" s="23" customFormat="1" ht="15"/>
    <row r="512" s="23" customFormat="1" ht="15"/>
  </sheetData>
  <sheetProtection/>
  <mergeCells count="14">
    <mergeCell ref="H29:H37"/>
    <mergeCell ref="H21:H28"/>
    <mergeCell ref="A38:D38"/>
    <mergeCell ref="A29:A37"/>
    <mergeCell ref="A21:A28"/>
    <mergeCell ref="A12:A20"/>
    <mergeCell ref="A1:H1"/>
    <mergeCell ref="H3:H11"/>
    <mergeCell ref="G2:H2"/>
    <mergeCell ref="H12:H20"/>
    <mergeCell ref="J12:J20"/>
    <mergeCell ref="K12:K20"/>
    <mergeCell ref="L12:L20"/>
    <mergeCell ref="A3:A11"/>
  </mergeCells>
  <printOptions/>
  <pageMargins left="0.7" right="0.26" top="0.31" bottom="0.28" header="0.3" footer="0.3"/>
  <pageSetup fitToHeight="3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Log</cp:lastModifiedBy>
  <dcterms:created xsi:type="dcterms:W3CDTF">2011-02-28T15:05:57Z</dcterms:created>
  <dcterms:modified xsi:type="dcterms:W3CDTF">2011-03-14T18:21:27Z</dcterms:modified>
  <cp:category/>
  <cp:version/>
  <cp:contentType/>
  <cp:contentStatus/>
</cp:coreProperties>
</file>